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<sst xmlns="http://schemas.openxmlformats.org/spreadsheetml/2006/main" count="78" uniqueCount="30">
  <si>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</si>
  <si>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</si>
  <si>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</si>
  <si>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</si>
  <si>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</si>
  <si>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</si>
  <si>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</si>
  <si>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</si>
  <si>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</si>
  <si>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</si>
  <si>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</si>
  <si>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</si>
  <si>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</si>
  <si>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</si>
  <si>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</si>
  <si>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</si>
  <si>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</si>
  <si>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</si>
  <si>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</si>
  <si>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</si>
  <si>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</si>
  <si>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</si>
  <si>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</si>
  <si>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</si>
  <si>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</si>
  <si>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104.38 inH20, 2651 mmH20 or 26.00 Pa, Maximum open watts = 1478 watts.</t>
  </si>
  <si>
    <t>LIGHTHOUSE</t>
  </si>
  <si>
    <t>VACUUM</t>
  </si>
  <si>
    <t>MOTORS</t>
  </si>
  <si>
    <t>LH7796-00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</si>
</sst>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>
      <alignment horizontal="left"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0822136"/>
        <c:axId val="5318149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8871426"/>
        <c:axId val="12733971"/>
      </c:scatterChart>
      <c:valAx>
        <c:axId val="20822136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3181497"/>
        <c:crosses val="autoZero"/>
        <c:crossBetween val="midCat"/>
        <c:dispUnits/>
        <c:majorUnit val="10"/>
      </c:valAx>
      <c:valAx>
        <c:axId val="5318149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22136"/>
        <c:crosses val="autoZero"/>
        <c:crossBetween val="midCat"/>
        <c:dispUnits/>
      </c:valAx>
      <c:valAx>
        <c:axId val="8871426"/>
        <c:scaling>
          <c:orientation val="minMax"/>
        </c:scaling>
        <c:axPos val="b"/>
        <c:delete val="1"/>
        <c:majorTickMark val="out"/>
        <c:minorTickMark val="none"/>
        <c:tickLblPos val="nextTo"/>
        <c:crossAx val="12733971"/>
        <c:crosses val="max"/>
        <c:crossBetween val="midCat"/>
        <c:dispUnits/>
      </c:valAx>
      <c:valAx>
        <c:axId val="12733971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87142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7496876"/>
        <c:axId val="24818701"/>
      </c:scatterChart>
      <c:valAx>
        <c:axId val="4749687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4818701"/>
        <c:crosses val="autoZero"/>
        <c:crossBetween val="midCat"/>
        <c:dispUnits/>
      </c:valAx>
      <c:valAx>
        <c:axId val="2481870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74968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2041718"/>
        <c:axId val="6415773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0548704"/>
        <c:axId val="29394017"/>
      </c:scatterChart>
      <c:valAx>
        <c:axId val="22041718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157735"/>
        <c:crosses val="autoZero"/>
        <c:crossBetween val="midCat"/>
        <c:dispUnits/>
        <c:majorUnit val="5"/>
      </c:valAx>
      <c:valAx>
        <c:axId val="6415773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41718"/>
        <c:crosses val="autoZero"/>
        <c:crossBetween val="midCat"/>
        <c:dispUnits/>
      </c:valAx>
      <c:valAx>
        <c:axId val="40548704"/>
        <c:scaling>
          <c:orientation val="minMax"/>
        </c:scaling>
        <c:axPos val="b"/>
        <c:delete val="1"/>
        <c:majorTickMark val="out"/>
        <c:minorTickMark val="none"/>
        <c:tickLblPos val="nextTo"/>
        <c:crossAx val="29394017"/>
        <c:crosses val="max"/>
        <c:crossBetween val="midCat"/>
        <c:dispUnits/>
      </c:valAx>
      <c:valAx>
        <c:axId val="29394017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4870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97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95975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42" sqref="J42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20.2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9" t="s">
        <v>26</v>
      </c>
      <c r="K4" s="110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1" t="s">
        <v>27</v>
      </c>
      <c r="K5" s="111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2"/>
      <c r="L6" s="66"/>
      <c r="M6" s="61"/>
      <c r="N6" s="4"/>
    </row>
    <row r="7" spans="1:14" ht="23.25">
      <c r="A7" s="67" t="s">
        <v>22</v>
      </c>
      <c r="B7" s="68">
        <v>240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112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4.51523</v>
      </c>
      <c r="C26" s="86">
        <v>1260.44</v>
      </c>
      <c r="D26" s="87">
        <v>5.35943</v>
      </c>
      <c r="E26" s="88">
        <v>22071</v>
      </c>
      <c r="F26" s="45">
        <v>4.743621050366192</v>
      </c>
      <c r="G26" s="45">
        <v>113.45352924133918</v>
      </c>
      <c r="H26" s="46">
        <v>1308.2331385856546</v>
      </c>
      <c r="I26" s="47">
        <v>63.15764021160352</v>
      </c>
      <c r="J26" s="48">
        <v>0.08466171610134521</v>
      </c>
      <c r="K26" s="47">
        <v>4.827705272768426</v>
      </c>
      <c r="L26" s="20"/>
      <c r="M26" s="20"/>
    </row>
    <row r="27" spans="1:13" ht="15" customHeight="1">
      <c r="A27" s="44">
        <v>1.5</v>
      </c>
      <c r="B27" s="85">
        <v>12.7506</v>
      </c>
      <c r="C27" s="86">
        <v>1265.23</v>
      </c>
      <c r="D27" s="87">
        <v>5.38797</v>
      </c>
      <c r="E27" s="88">
        <v>21981</v>
      </c>
      <c r="F27" s="45">
        <v>13.395555611740527</v>
      </c>
      <c r="G27" s="45">
        <v>105.28200487516708</v>
      </c>
      <c r="H27" s="46">
        <v>1313.2047649493254</v>
      </c>
      <c r="I27" s="47">
        <v>165.50563136957018</v>
      </c>
      <c r="J27" s="48">
        <v>0.22185741470451767</v>
      </c>
      <c r="K27" s="47">
        <v>12.603185412288449</v>
      </c>
      <c r="L27" s="20"/>
      <c r="M27" s="20"/>
    </row>
    <row r="28" spans="1:13" ht="15" customHeight="1">
      <c r="A28" s="44">
        <v>1.25</v>
      </c>
      <c r="B28" s="85">
        <v>22.5761</v>
      </c>
      <c r="C28" s="86">
        <v>1279.81</v>
      </c>
      <c r="D28" s="87">
        <v>5.45256</v>
      </c>
      <c r="E28" s="88">
        <v>21939</v>
      </c>
      <c r="F28" s="45">
        <v>23.718052722712287</v>
      </c>
      <c r="G28" s="45">
        <v>97.30358814614254</v>
      </c>
      <c r="H28" s="46">
        <v>1328.3376067827953</v>
      </c>
      <c r="I28" s="47">
        <v>270.8356206281879</v>
      </c>
      <c r="J28" s="48">
        <v>0.3630504297964985</v>
      </c>
      <c r="K28" s="47">
        <v>20.389065192857547</v>
      </c>
      <c r="L28" s="20"/>
      <c r="M28" s="20"/>
    </row>
    <row r="29" spans="1:14" ht="15" customHeight="1">
      <c r="A29" s="44">
        <v>1</v>
      </c>
      <c r="B29" s="85">
        <v>39.452</v>
      </c>
      <c r="C29" s="86">
        <v>1286.2</v>
      </c>
      <c r="D29" s="87">
        <v>5.4826</v>
      </c>
      <c r="E29" s="88">
        <v>21900</v>
      </c>
      <c r="F29" s="45">
        <v>41.44757579991429</v>
      </c>
      <c r="G29" s="45">
        <v>81.77496898963597</v>
      </c>
      <c r="H29" s="46">
        <v>1334.9699016604272</v>
      </c>
      <c r="I29" s="47">
        <v>397.75662288673817</v>
      </c>
      <c r="J29" s="48">
        <v>0.5331858215639922</v>
      </c>
      <c r="K29" s="47">
        <v>29.795175336313644</v>
      </c>
      <c r="L29" s="20"/>
      <c r="M29" s="20"/>
      <c r="N29" s="10"/>
    </row>
    <row r="30" spans="1:13" ht="15" customHeight="1">
      <c r="A30" s="44">
        <v>0.875</v>
      </c>
      <c r="B30" s="85">
        <v>51.0926</v>
      </c>
      <c r="C30" s="86">
        <v>1285.2</v>
      </c>
      <c r="D30" s="87">
        <v>5.4811</v>
      </c>
      <c r="E30" s="88">
        <v>22041</v>
      </c>
      <c r="F30" s="45">
        <v>53.67698497705315</v>
      </c>
      <c r="G30" s="45">
        <v>71.18258194685994</v>
      </c>
      <c r="H30" s="46">
        <v>1333.9319838392016</v>
      </c>
      <c r="I30" s="47">
        <v>448.3939533685198</v>
      </c>
      <c r="J30" s="48">
        <v>0.6010642806548523</v>
      </c>
      <c r="K30" s="47">
        <v>33.61445402021122</v>
      </c>
      <c r="L30" s="20"/>
      <c r="M30" s="20"/>
    </row>
    <row r="31" spans="1:13" ht="15" customHeight="1">
      <c r="A31" s="44">
        <v>0.75</v>
      </c>
      <c r="B31" s="85">
        <v>62.4781</v>
      </c>
      <c r="C31" s="86">
        <v>1255.84</v>
      </c>
      <c r="D31" s="87">
        <v>5.35342</v>
      </c>
      <c r="E31" s="88">
        <v>22302</v>
      </c>
      <c r="F31" s="45">
        <v>65.63839059070834</v>
      </c>
      <c r="G31" s="45">
        <v>57.634213958763674</v>
      </c>
      <c r="H31" s="46">
        <v>1303.4587166080164</v>
      </c>
      <c r="I31" s="47">
        <v>443.95218255872646</v>
      </c>
      <c r="J31" s="48">
        <v>0.595110164287837</v>
      </c>
      <c r="K31" s="47">
        <v>34.059550709363535</v>
      </c>
      <c r="L31" s="20"/>
      <c r="M31" s="20"/>
    </row>
    <row r="32" spans="1:13" ht="15" customHeight="1">
      <c r="A32" s="44">
        <v>0.625</v>
      </c>
      <c r="B32" s="85">
        <v>73.3987</v>
      </c>
      <c r="C32" s="86">
        <v>1201.33</v>
      </c>
      <c r="D32" s="87">
        <v>5.11159</v>
      </c>
      <c r="E32" s="88">
        <v>22998</v>
      </c>
      <c r="F32" s="45">
        <v>77.1113804589164</v>
      </c>
      <c r="G32" s="45">
        <v>43.23863702939747</v>
      </c>
      <c r="H32" s="46">
        <v>1246.8818161730064</v>
      </c>
      <c r="I32" s="47">
        <v>391.2806494990031</v>
      </c>
      <c r="J32" s="48">
        <v>0.5245048920898165</v>
      </c>
      <c r="K32" s="47">
        <v>31.380732674403877</v>
      </c>
      <c r="L32" s="20"/>
      <c r="M32" s="20"/>
    </row>
    <row r="33" spans="1:14" ht="15" customHeight="1">
      <c r="A33" s="44">
        <v>0.5</v>
      </c>
      <c r="B33" s="85">
        <v>82.8641</v>
      </c>
      <c r="C33" s="86">
        <v>1134.63</v>
      </c>
      <c r="D33" s="87">
        <v>4.81718</v>
      </c>
      <c r="E33" s="88">
        <v>23997</v>
      </c>
      <c r="F33" s="45">
        <v>87.05556285718538</v>
      </c>
      <c r="G33" s="45">
        <v>29.31126406313142</v>
      </c>
      <c r="H33" s="46">
        <v>1177.652697497256</v>
      </c>
      <c r="I33" s="47">
        <v>299.4532099966044</v>
      </c>
      <c r="J33" s="48">
        <v>0.4014118096469228</v>
      </c>
      <c r="K33" s="47">
        <v>25.4279730036709</v>
      </c>
      <c r="L33" s="20"/>
      <c r="M33" s="20"/>
      <c r="N33" s="17"/>
    </row>
    <row r="34" spans="1:13" ht="15" customHeight="1">
      <c r="A34" s="44">
        <v>0.375</v>
      </c>
      <c r="B34" s="85">
        <v>91.5946</v>
      </c>
      <c r="C34" s="86">
        <v>1061.94</v>
      </c>
      <c r="D34" s="87">
        <v>4.50324</v>
      </c>
      <c r="E34" s="88">
        <v>25044</v>
      </c>
      <c r="F34" s="45">
        <v>96.22767226915822</v>
      </c>
      <c r="G34" s="45">
        <v>17.359644386986695</v>
      </c>
      <c r="H34" s="46">
        <v>1102.2064510723637</v>
      </c>
      <c r="I34" s="47">
        <v>196.0372952537264</v>
      </c>
      <c r="J34" s="48">
        <v>0.26278457808810507</v>
      </c>
      <c r="K34" s="47">
        <v>17.7858961960345</v>
      </c>
      <c r="L34" s="20"/>
      <c r="M34" s="20"/>
    </row>
    <row r="35" spans="1:13" ht="15" customHeight="1">
      <c r="A35" s="44">
        <v>0.25</v>
      </c>
      <c r="B35" s="85">
        <v>99.335</v>
      </c>
      <c r="C35" s="86">
        <v>1002.04</v>
      </c>
      <c r="D35" s="87">
        <v>4.23888</v>
      </c>
      <c r="E35" s="88">
        <v>26073</v>
      </c>
      <c r="F35" s="45">
        <v>104.35960007311381</v>
      </c>
      <c r="G35" s="45">
        <v>8.320248907454465</v>
      </c>
      <c r="H35" s="46">
        <v>1040.0351735809472</v>
      </c>
      <c r="I35" s="47">
        <v>101.89822571177879</v>
      </c>
      <c r="J35" s="48">
        <v>0.1365927958602933</v>
      </c>
      <c r="K35" s="47">
        <v>9.797574957098115</v>
      </c>
      <c r="L35" s="20"/>
      <c r="M35" s="20"/>
    </row>
    <row r="36" spans="1:14" ht="15" customHeight="1">
      <c r="A36" s="44">
        <v>0</v>
      </c>
      <c r="B36" s="85">
        <v>110.391</v>
      </c>
      <c r="C36" s="86">
        <v>948.921</v>
      </c>
      <c r="D36" s="87">
        <v>4.00605</v>
      </c>
      <c r="E36" s="88">
        <v>27174</v>
      </c>
      <c r="F36" s="45">
        <v>115.97483879469581</v>
      </c>
      <c r="G36" s="45">
        <v>0</v>
      </c>
      <c r="H36" s="46">
        <v>984.9020168352622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453.36723613509946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114.68684199999998</v>
      </c>
      <c r="C58" s="103">
        <f>AIRFLOW!C26</f>
        <v>1260.44</v>
      </c>
      <c r="D58" s="104">
        <f>AIRFLOW!D26</f>
        <v>5.35943</v>
      </c>
      <c r="E58" s="105">
        <f>AIRFLOW!E26</f>
        <v>22071</v>
      </c>
      <c r="F58" s="35">
        <f>25.4*AIRFLOW!F26</f>
        <v>120.48797467930127</v>
      </c>
      <c r="G58" s="36">
        <f>AIRFLOW!G26*0.472</f>
        <v>53.55006580191209</v>
      </c>
      <c r="H58" s="35">
        <f>AIRFLOW!H26</f>
        <v>1308.2331385856546</v>
      </c>
      <c r="I58" s="36">
        <f>AIRFLOW!I26</f>
        <v>63.15764021160352</v>
      </c>
      <c r="J58" s="37">
        <f>AIRFLOW!J26</f>
        <v>0.08466171610134521</v>
      </c>
      <c r="K58" s="38">
        <f>AIRFLOW!K26</f>
        <v>4.827705272768426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323.86524</v>
      </c>
      <c r="C59" s="103">
        <f>AIRFLOW!C27</f>
        <v>1265.23</v>
      </c>
      <c r="D59" s="104">
        <f>AIRFLOW!D27</f>
        <v>5.38797</v>
      </c>
      <c r="E59" s="105">
        <f>AIRFLOW!E27</f>
        <v>21981</v>
      </c>
      <c r="F59" s="35">
        <f>25.4*AIRFLOW!F27</f>
        <v>340.24711253820936</v>
      </c>
      <c r="G59" s="36">
        <f>AIRFLOW!G27*0.472</f>
        <v>49.693106301078856</v>
      </c>
      <c r="H59" s="35">
        <f>AIRFLOW!H27</f>
        <v>1313.2047649493254</v>
      </c>
      <c r="I59" s="36">
        <f>AIRFLOW!I27</f>
        <v>165.50563136957018</v>
      </c>
      <c r="J59" s="37">
        <f>AIRFLOW!J27</f>
        <v>0.22185741470451767</v>
      </c>
      <c r="K59" s="38">
        <f>AIRFLOW!K27</f>
        <v>12.603185412288449</v>
      </c>
      <c r="L59" s="2"/>
      <c r="M59" s="2"/>
    </row>
    <row r="60" spans="1:13" ht="15.75">
      <c r="A60" s="34">
        <f>AIRFLOW!A28*25.4</f>
        <v>31.75</v>
      </c>
      <c r="B60" s="102">
        <f>AIRFLOW!B28*25.4</f>
        <v>573.43294</v>
      </c>
      <c r="C60" s="103">
        <f>AIRFLOW!C28</f>
        <v>1279.81</v>
      </c>
      <c r="D60" s="104">
        <f>AIRFLOW!D28</f>
        <v>5.45256</v>
      </c>
      <c r="E60" s="105">
        <f>AIRFLOW!E28</f>
        <v>21939</v>
      </c>
      <c r="F60" s="35">
        <f>25.4*AIRFLOW!F28</f>
        <v>602.438539156892</v>
      </c>
      <c r="G60" s="36">
        <f>AIRFLOW!G28*0.472</f>
        <v>45.927293604979276</v>
      </c>
      <c r="H60" s="35">
        <f>AIRFLOW!H28</f>
        <v>1328.3376067827953</v>
      </c>
      <c r="I60" s="36">
        <f>AIRFLOW!I28</f>
        <v>270.8356206281879</v>
      </c>
      <c r="J60" s="37">
        <f>AIRFLOW!J28</f>
        <v>0.3630504297964985</v>
      </c>
      <c r="K60" s="38">
        <f>AIRFLOW!K28</f>
        <v>20.389065192857547</v>
      </c>
      <c r="L60" s="2"/>
      <c r="M60" s="2"/>
    </row>
    <row r="61" spans="1:13" ht="15.75">
      <c r="A61" s="34">
        <f>AIRFLOW!A29*25.4</f>
        <v>25.4</v>
      </c>
      <c r="B61" s="102">
        <f>AIRFLOW!B29*25.4</f>
        <v>1002.0808</v>
      </c>
      <c r="C61" s="103">
        <f>AIRFLOW!C29</f>
        <v>1286.2</v>
      </c>
      <c r="D61" s="104">
        <f>AIRFLOW!D29</f>
        <v>5.4826</v>
      </c>
      <c r="E61" s="105">
        <f>AIRFLOW!E29</f>
        <v>21900</v>
      </c>
      <c r="F61" s="35">
        <f>25.4*AIRFLOW!F29</f>
        <v>1052.768425317823</v>
      </c>
      <c r="G61" s="36">
        <f>AIRFLOW!G29*0.472</f>
        <v>38.59778536310817</v>
      </c>
      <c r="H61" s="35">
        <f>AIRFLOW!H29</f>
        <v>1334.9699016604272</v>
      </c>
      <c r="I61" s="36">
        <f>AIRFLOW!I29</f>
        <v>397.75662288673817</v>
      </c>
      <c r="J61" s="37">
        <f>AIRFLOW!J29</f>
        <v>0.5331858215639922</v>
      </c>
      <c r="K61" s="38">
        <f>AIRFLOW!K29</f>
        <v>29.795175336313644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1297.7520399999999</v>
      </c>
      <c r="C62" s="103">
        <f>AIRFLOW!C30</f>
        <v>1285.2</v>
      </c>
      <c r="D62" s="104">
        <f>AIRFLOW!D30</f>
        <v>5.4811</v>
      </c>
      <c r="E62" s="105">
        <f>AIRFLOW!E30</f>
        <v>22041</v>
      </c>
      <c r="F62" s="35">
        <f>25.4*AIRFLOW!F30</f>
        <v>1363.39541841715</v>
      </c>
      <c r="G62" s="36">
        <f>AIRFLOW!G30*0.472</f>
        <v>33.59817867891789</v>
      </c>
      <c r="H62" s="35">
        <f>AIRFLOW!H30</f>
        <v>1333.9319838392016</v>
      </c>
      <c r="I62" s="36">
        <f>AIRFLOW!I30</f>
        <v>448.3939533685198</v>
      </c>
      <c r="J62" s="37">
        <f>AIRFLOW!J30</f>
        <v>0.6010642806548523</v>
      </c>
      <c r="K62" s="38">
        <f>AIRFLOW!K30</f>
        <v>33.61445402021122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1586.94374</v>
      </c>
      <c r="C63" s="103">
        <f>AIRFLOW!C31</f>
        <v>1255.84</v>
      </c>
      <c r="D63" s="104">
        <f>AIRFLOW!D31</f>
        <v>5.35342</v>
      </c>
      <c r="E63" s="105">
        <f>AIRFLOW!E31</f>
        <v>22302</v>
      </c>
      <c r="F63" s="35">
        <f>25.4*AIRFLOW!F31</f>
        <v>1667.2151210039917</v>
      </c>
      <c r="G63" s="36">
        <f>AIRFLOW!G31*0.472</f>
        <v>27.20334898853645</v>
      </c>
      <c r="H63" s="35">
        <f>AIRFLOW!H31</f>
        <v>1303.4587166080164</v>
      </c>
      <c r="I63" s="36">
        <f>AIRFLOW!I31</f>
        <v>443.95218255872646</v>
      </c>
      <c r="J63" s="37">
        <f>AIRFLOW!J31</f>
        <v>0.595110164287837</v>
      </c>
      <c r="K63" s="38">
        <f>AIRFLOW!K31</f>
        <v>34.059550709363535</v>
      </c>
      <c r="L63" s="2"/>
      <c r="M63" s="2"/>
    </row>
    <row r="64" spans="1:13" ht="15.75">
      <c r="A64" s="34">
        <f>AIRFLOW!A32*25.4</f>
        <v>15.875</v>
      </c>
      <c r="B64" s="102">
        <f>AIRFLOW!B32*25.4</f>
        <v>1864.32698</v>
      </c>
      <c r="C64" s="103">
        <f>AIRFLOW!C32</f>
        <v>1201.33</v>
      </c>
      <c r="D64" s="104">
        <f>AIRFLOW!D32</f>
        <v>5.11159</v>
      </c>
      <c r="E64" s="105">
        <f>AIRFLOW!E32</f>
        <v>22998</v>
      </c>
      <c r="F64" s="35">
        <f>25.4*AIRFLOW!F32</f>
        <v>1958.6290636564765</v>
      </c>
      <c r="G64" s="36">
        <f>AIRFLOW!G32*0.472</f>
        <v>20.408636677875602</v>
      </c>
      <c r="H64" s="35">
        <f>AIRFLOW!H32</f>
        <v>1246.8818161730064</v>
      </c>
      <c r="I64" s="36">
        <f>AIRFLOW!I32</f>
        <v>391.2806494990031</v>
      </c>
      <c r="J64" s="37">
        <f>AIRFLOW!J32</f>
        <v>0.5245048920898165</v>
      </c>
      <c r="K64" s="38">
        <f>AIRFLOW!K32</f>
        <v>31.380732674403877</v>
      </c>
      <c r="L64" s="2"/>
      <c r="M64" s="2"/>
    </row>
    <row r="65" spans="1:13" ht="15.75">
      <c r="A65" s="34">
        <f>AIRFLOW!A33*25.4</f>
        <v>12.7</v>
      </c>
      <c r="B65" s="102">
        <f>AIRFLOW!B33*25.4</f>
        <v>2104.7481399999997</v>
      </c>
      <c r="C65" s="103">
        <f>AIRFLOW!C33</f>
        <v>1134.63</v>
      </c>
      <c r="D65" s="104">
        <f>AIRFLOW!D33</f>
        <v>4.81718</v>
      </c>
      <c r="E65" s="105">
        <f>AIRFLOW!E33</f>
        <v>23997</v>
      </c>
      <c r="F65" s="35">
        <f>25.4*AIRFLOW!F33</f>
        <v>2211.2112965725087</v>
      </c>
      <c r="G65" s="36">
        <f>AIRFLOW!G33*0.472</f>
        <v>13.834916637798031</v>
      </c>
      <c r="H65" s="35">
        <f>AIRFLOW!H33</f>
        <v>1177.652697497256</v>
      </c>
      <c r="I65" s="36">
        <f>AIRFLOW!I33</f>
        <v>299.4532099966044</v>
      </c>
      <c r="J65" s="37">
        <f>AIRFLOW!J33</f>
        <v>0.4014118096469228</v>
      </c>
      <c r="K65" s="38">
        <f>AIRFLOW!K33</f>
        <v>25.4279730036709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2326.5028399999997</v>
      </c>
      <c r="C66" s="103">
        <f>AIRFLOW!C34</f>
        <v>1061.94</v>
      </c>
      <c r="D66" s="104">
        <f>AIRFLOW!D34</f>
        <v>4.50324</v>
      </c>
      <c r="E66" s="105">
        <f>AIRFLOW!E34</f>
        <v>25044</v>
      </c>
      <c r="F66" s="35">
        <f>25.4*AIRFLOW!F34</f>
        <v>2444.1828756366185</v>
      </c>
      <c r="G66" s="36">
        <f>AIRFLOW!G34*0.472</f>
        <v>8.19375215065772</v>
      </c>
      <c r="H66" s="35">
        <f>AIRFLOW!H34</f>
        <v>1102.2064510723637</v>
      </c>
      <c r="I66" s="36">
        <f>AIRFLOW!I34</f>
        <v>196.0372952537264</v>
      </c>
      <c r="J66" s="37">
        <f>AIRFLOW!J34</f>
        <v>0.26278457808810507</v>
      </c>
      <c r="K66" s="38">
        <f>AIRFLOW!K34</f>
        <v>17.7858961960345</v>
      </c>
      <c r="L66" s="2"/>
      <c r="M66" s="2"/>
    </row>
    <row r="67" spans="1:13" ht="15.75">
      <c r="A67" s="34">
        <f>AIRFLOW!A35*25.4</f>
        <v>6.35</v>
      </c>
      <c r="B67" s="102">
        <f>AIRFLOW!B35*25.4</f>
        <v>2523.109</v>
      </c>
      <c r="C67" s="103">
        <f>AIRFLOW!C35</f>
        <v>1002.04</v>
      </c>
      <c r="D67" s="104">
        <f>AIRFLOW!D35</f>
        <v>4.23888</v>
      </c>
      <c r="E67" s="105">
        <f>AIRFLOW!E35</f>
        <v>26073</v>
      </c>
      <c r="F67" s="35">
        <f>25.4*AIRFLOW!F35</f>
        <v>2650.7338418570907</v>
      </c>
      <c r="G67" s="36">
        <f>AIRFLOW!G35*0.472</f>
        <v>3.9271574843185073</v>
      </c>
      <c r="H67" s="35">
        <f>AIRFLOW!H35</f>
        <v>1040.0351735809472</v>
      </c>
      <c r="I67" s="36">
        <f>AIRFLOW!I35</f>
        <v>101.89822571177879</v>
      </c>
      <c r="J67" s="37">
        <f>AIRFLOW!J35</f>
        <v>0.1365927958602933</v>
      </c>
      <c r="K67" s="38">
        <f>AIRFLOW!K35</f>
        <v>9.797574957098115</v>
      </c>
      <c r="L67" s="2"/>
      <c r="M67" s="2"/>
    </row>
    <row r="68" spans="1:13" ht="15.75">
      <c r="A68" s="34">
        <f>AIRFLOW!A36*25.4</f>
        <v>0</v>
      </c>
      <c r="B68" s="102">
        <f>AIRFLOW!B36*25.4</f>
        <v>2803.9314</v>
      </c>
      <c r="C68" s="103">
        <f>AIRFLOW!C36</f>
        <v>948.921</v>
      </c>
      <c r="D68" s="104">
        <f>AIRFLOW!D36</f>
        <v>4.00605</v>
      </c>
      <c r="E68" s="105">
        <f>AIRFLOW!E36</f>
        <v>27174</v>
      </c>
      <c r="F68" s="35">
        <f>25.4*AIRFLOW!F36</f>
        <v>2945.7609053852734</v>
      </c>
      <c r="G68" s="36">
        <f>AIRFLOW!G36*0.472</f>
        <v>0</v>
      </c>
      <c r="H68" s="35">
        <f>AIRFLOW!H36</f>
        <v>984.9020168352622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453.36723613509946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1.1246034250615815</v>
      </c>
      <c r="C74" s="103">
        <f>AIRFLOW!C26</f>
        <v>1260.44</v>
      </c>
      <c r="D74" s="104">
        <f>AIRFLOW!D26</f>
        <v>5.35943</v>
      </c>
      <c r="E74" s="108">
        <f>AIRFLOW!E26</f>
        <v>22071</v>
      </c>
      <c r="F74" s="41">
        <f>AIRFLOW!F26*(0.07355/0.2952998)</f>
        <v>1.1814885355643094</v>
      </c>
      <c r="G74" s="41">
        <f>AIRFLOW!G26*0.472*(0.001*3600)</f>
        <v>192.78023688688353</v>
      </c>
      <c r="H74" s="40">
        <f>AIRFLOW!H26</f>
        <v>1308.2331385856546</v>
      </c>
      <c r="I74" s="42">
        <f>AIRFLOW!I26</f>
        <v>63.15764021160352</v>
      </c>
      <c r="J74" s="43">
        <f>AIRFLOW!J26</f>
        <v>0.08466171610134521</v>
      </c>
      <c r="K74" s="41">
        <f>AIRFLOW!K26</f>
        <v>4.827705272768426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3.1757780736729253</v>
      </c>
      <c r="C75" s="103">
        <f>AIRFLOW!C27</f>
        <v>1265.23</v>
      </c>
      <c r="D75" s="104">
        <f>AIRFLOW!D27</f>
        <v>5.38797</v>
      </c>
      <c r="E75" s="108">
        <f>AIRFLOW!E27</f>
        <v>21981</v>
      </c>
      <c r="F75" s="41">
        <f>AIRFLOW!F27*(0.07355/0.2952998)</f>
        <v>3.336416466396238</v>
      </c>
      <c r="G75" s="41">
        <f>AIRFLOW!G27*0.472*(0.001*3600)</f>
        <v>178.8951826838839</v>
      </c>
      <c r="H75" s="40">
        <f>AIRFLOW!H27</f>
        <v>1313.2047649493254</v>
      </c>
      <c r="I75" s="42">
        <f>AIRFLOW!I27</f>
        <v>165.50563136957018</v>
      </c>
      <c r="J75" s="43">
        <f>AIRFLOW!J27</f>
        <v>0.22185741470451767</v>
      </c>
      <c r="K75" s="41">
        <f>AIRFLOW!K27</f>
        <v>12.603185412288449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5.623004671862291</v>
      </c>
      <c r="C76" s="103">
        <f>AIRFLOW!C28</f>
        <v>1279.81</v>
      </c>
      <c r="D76" s="104">
        <f>AIRFLOW!D28</f>
        <v>5.45256</v>
      </c>
      <c r="E76" s="108">
        <f>AIRFLOW!E28</f>
        <v>21939</v>
      </c>
      <c r="F76" s="41">
        <f>AIRFLOW!F28*(0.07355/0.2952998)</f>
        <v>5.907429594451092</v>
      </c>
      <c r="G76" s="41">
        <f>AIRFLOW!G28*0.472*(0.001*3600)</f>
        <v>165.3382569779254</v>
      </c>
      <c r="H76" s="40">
        <f>AIRFLOW!H28</f>
        <v>1328.3376067827953</v>
      </c>
      <c r="I76" s="42">
        <f>AIRFLOW!I28</f>
        <v>270.8356206281879</v>
      </c>
      <c r="J76" s="43">
        <f>AIRFLOW!J28</f>
        <v>0.3630504297964985</v>
      </c>
      <c r="K76" s="41">
        <f>AIRFLOW!K28</f>
        <v>20.389065192857547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9.826266729608351</v>
      </c>
      <c r="C77" s="103">
        <f>AIRFLOW!C29</f>
        <v>1286.2</v>
      </c>
      <c r="D77" s="104">
        <f>AIRFLOW!D29</f>
        <v>5.4826</v>
      </c>
      <c r="E77" s="108">
        <f>AIRFLOW!E29</f>
        <v>21900</v>
      </c>
      <c r="F77" s="41">
        <f>AIRFLOW!F29*(0.07355/0.2952998)</f>
        <v>10.323302623583546</v>
      </c>
      <c r="G77" s="41">
        <f>AIRFLOW!G29*0.472*(0.001*3600)</f>
        <v>138.95202730718944</v>
      </c>
      <c r="H77" s="40">
        <f>AIRFLOW!H29</f>
        <v>1334.9699016604272</v>
      </c>
      <c r="I77" s="42">
        <f>AIRFLOW!I29</f>
        <v>397.75662288673817</v>
      </c>
      <c r="J77" s="43">
        <f>AIRFLOW!J29</f>
        <v>0.5331858215639922</v>
      </c>
      <c r="K77" s="41">
        <f>AIRFLOW!K29</f>
        <v>29.795175336313644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12.7255783105847</v>
      </c>
      <c r="C78" s="103">
        <f>AIRFLOW!C30</f>
        <v>1285.2</v>
      </c>
      <c r="D78" s="104">
        <f>AIRFLOW!D30</f>
        <v>5.4811</v>
      </c>
      <c r="E78" s="108">
        <f>AIRFLOW!E30</f>
        <v>22041</v>
      </c>
      <c r="F78" s="41">
        <f>AIRFLOW!F30*(0.07355/0.2952998)</f>
        <v>13.369268265885244</v>
      </c>
      <c r="G78" s="41">
        <f>AIRFLOW!G30*0.472*(0.001*3600)</f>
        <v>120.9534432441044</v>
      </c>
      <c r="H78" s="40">
        <f>AIRFLOW!H30</f>
        <v>1333.9319838392016</v>
      </c>
      <c r="I78" s="42">
        <f>AIRFLOW!I30</f>
        <v>448.3939533685198</v>
      </c>
      <c r="J78" s="43">
        <f>AIRFLOW!J30</f>
        <v>0.6010642806548523</v>
      </c>
      <c r="K78" s="41">
        <f>AIRFLOW!K30</f>
        <v>33.61445402021122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15.561352412023307</v>
      </c>
      <c r="C79" s="103">
        <f>AIRFLOW!C31</f>
        <v>1255.84</v>
      </c>
      <c r="D79" s="104">
        <f>AIRFLOW!D31</f>
        <v>5.35342</v>
      </c>
      <c r="E79" s="108">
        <f>AIRFLOW!E31</f>
        <v>22302</v>
      </c>
      <c r="F79" s="41">
        <f>AIRFLOW!F31*(0.07355/0.2952998)</f>
        <v>16.34848255212702</v>
      </c>
      <c r="G79" s="41">
        <f>AIRFLOW!G31*0.472*(0.001*3600)</f>
        <v>97.93205635873123</v>
      </c>
      <c r="H79" s="40">
        <f>AIRFLOW!H31</f>
        <v>1303.4587166080164</v>
      </c>
      <c r="I79" s="42">
        <f>AIRFLOW!I31</f>
        <v>443.95218255872646</v>
      </c>
      <c r="J79" s="43">
        <f>AIRFLOW!J31</f>
        <v>0.595110164287837</v>
      </c>
      <c r="K79" s="41">
        <f>AIRFLOW!K31</f>
        <v>34.059550709363535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18.281334376115396</v>
      </c>
      <c r="C80" s="103">
        <f>AIRFLOW!C32</f>
        <v>1201.33</v>
      </c>
      <c r="D80" s="104">
        <f>AIRFLOW!D32</f>
        <v>5.11159</v>
      </c>
      <c r="E80" s="108">
        <f>AIRFLOW!E32</f>
        <v>22998</v>
      </c>
      <c r="F80" s="41">
        <f>AIRFLOW!F32*(0.07355/0.2952998)</f>
        <v>19.206047659880912</v>
      </c>
      <c r="G80" s="41">
        <f>AIRFLOW!G32*0.472*(0.001*3600)</f>
        <v>73.47109204035218</v>
      </c>
      <c r="H80" s="40">
        <f>AIRFLOW!H32</f>
        <v>1246.8818161730064</v>
      </c>
      <c r="I80" s="42">
        <f>AIRFLOW!I32</f>
        <v>391.2806494990031</v>
      </c>
      <c r="J80" s="43">
        <f>AIRFLOW!J32</f>
        <v>0.5245048920898165</v>
      </c>
      <c r="K80" s="41">
        <f>AIRFLOW!K32</f>
        <v>31.380732674403877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20.638871258971392</v>
      </c>
      <c r="C81" s="103">
        <f>AIRFLOW!C33</f>
        <v>1134.63</v>
      </c>
      <c r="D81" s="104">
        <f>AIRFLOW!D33</f>
        <v>4.81718</v>
      </c>
      <c r="E81" s="108">
        <f>AIRFLOW!E33</f>
        <v>23997</v>
      </c>
      <c r="F81" s="41">
        <f>AIRFLOW!F33*(0.07355/0.2952998)</f>
        <v>21.68283435392095</v>
      </c>
      <c r="G81" s="41">
        <f>AIRFLOW!G33*0.472*(0.001*3600)</f>
        <v>49.805699896072916</v>
      </c>
      <c r="H81" s="40">
        <f>AIRFLOW!H33</f>
        <v>1177.652697497256</v>
      </c>
      <c r="I81" s="42">
        <f>AIRFLOW!I33</f>
        <v>299.4532099966044</v>
      </c>
      <c r="J81" s="43">
        <f>AIRFLOW!J33</f>
        <v>0.4014118096469228</v>
      </c>
      <c r="K81" s="41">
        <f>AIRFLOW!K33</f>
        <v>25.4279730036709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22.81336739814927</v>
      </c>
      <c r="C82" s="103">
        <f>AIRFLOW!C34</f>
        <v>1061.94</v>
      </c>
      <c r="D82" s="104">
        <f>AIRFLOW!D34</f>
        <v>4.50324</v>
      </c>
      <c r="E82" s="108">
        <f>AIRFLOW!E34</f>
        <v>25044</v>
      </c>
      <c r="F82" s="41">
        <f>AIRFLOW!F34*(0.07355/0.2952998)</f>
        <v>23.967321669017682</v>
      </c>
      <c r="G82" s="41">
        <f>AIRFLOW!G34*0.472*(0.001*3600)</f>
        <v>29.49750774236779</v>
      </c>
      <c r="H82" s="40">
        <f>AIRFLOW!H34</f>
        <v>1102.2064510723637</v>
      </c>
      <c r="I82" s="42">
        <f>AIRFLOW!I34</f>
        <v>196.0372952537264</v>
      </c>
      <c r="J82" s="43">
        <f>AIRFLOW!J34</f>
        <v>0.26278457808810507</v>
      </c>
      <c r="K82" s="41">
        <f>AIRFLOW!K34</f>
        <v>17.7858961960345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24.741260407220054</v>
      </c>
      <c r="C83" s="103">
        <f>AIRFLOW!C35</f>
        <v>1002.04</v>
      </c>
      <c r="D83" s="104">
        <f>AIRFLOW!D35</f>
        <v>4.23888</v>
      </c>
      <c r="E83" s="108">
        <f>AIRFLOW!E35</f>
        <v>26073</v>
      </c>
      <c r="F83" s="41">
        <f>AIRFLOW!F35*(0.07355/0.2952998)</f>
        <v>25.99273208237026</v>
      </c>
      <c r="G83" s="41">
        <f>AIRFLOW!G35*0.472*(0.001*3600)</f>
        <v>14.137766943546627</v>
      </c>
      <c r="H83" s="40">
        <f>AIRFLOW!H35</f>
        <v>1040.0351735809472</v>
      </c>
      <c r="I83" s="42">
        <f>AIRFLOW!I35</f>
        <v>101.89822571177879</v>
      </c>
      <c r="J83" s="43">
        <f>AIRFLOW!J35</f>
        <v>0.1365927958602933</v>
      </c>
      <c r="K83" s="41">
        <f>AIRFLOW!K35</f>
        <v>9.797574957098115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27.494966302042876</v>
      </c>
      <c r="C84" s="103">
        <f>AIRFLOW!C36</f>
        <v>948.921</v>
      </c>
      <c r="D84" s="104">
        <f>AIRFLOW!D36</f>
        <v>4.00605</v>
      </c>
      <c r="E84" s="108">
        <f>AIRFLOW!E36</f>
        <v>27174</v>
      </c>
      <c r="F84" s="41">
        <f>AIRFLOW!F36*(0.07355/0.2952998)</f>
        <v>28.88572695731551</v>
      </c>
      <c r="G84" s="41">
        <f>AIRFLOW!G36*0.472*(0.001*3600)</f>
        <v>0</v>
      </c>
      <c r="H84" s="40">
        <f>AIRFLOW!H36</f>
        <v>984.9020168352622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453.36723613509946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2019-07-09T16:05:05Z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-1101518985</vt:i4>
  </property>
  <property fmtid="{D5CDD505-2E9C-101B-9397-08002B2CF9AE}" pid="3" name="_EmailSubject">
    <vt:lpwstr/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