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<sst xmlns="http://schemas.openxmlformats.org/spreadsheetml/2006/main" count="79" uniqueCount="31">
  <si>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</si>
  <si>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</si>
  <si>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</si>
  <si>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</si>
  <si>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</si>
  <si>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</si>
  <si>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</si>
  <si>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</si>
  <si>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</si>
  <si>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</si>
  <si>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</si>
  <si>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</si>
  <si>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</si>
  <si>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</si>
  <si>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</si>
  <si>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</si>
  <si>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</si>
  <si>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</si>
  <si>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</si>
  <si>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</si>
  <si>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</si>
  <si>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</si>
  <si>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</si>
  <si>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</si>
  <si>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</si>
  <si>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36 DC</t>
  </si>
  <si>
    <t>Standard performance data is typical for a motor from a large production quantity.  An individual motor's performance will vary due to normal manufacturing variations.  Test standards @ 36 DC volts, corrected to standard atmospheric conditions:  Minimum sealed vacuum = 76.09 inH20, 1933 mmH20 or 18.95 Pa, Maximum open watts = 730 watts.</t>
  </si>
  <si>
    <t>LIGHTHOUSE</t>
  </si>
  <si>
    <t>VACUUM</t>
  </si>
  <si>
    <t>MOTORS</t>
  </si>
  <si>
    <t>LH6513-13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</si>
</sst>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79.37779645676791</c:v>
                </c:pt>
                <c:pt idx="1">
                  <c:v>75.68271993844441</c:v>
                </c:pt>
                <c:pt idx="2">
                  <c:v>71.40894250831654</c:v>
                </c:pt>
                <c:pt idx="3">
                  <c:v>62.24608315071669</c:v>
                </c:pt>
                <c:pt idx="4">
                  <c:v>54.91483578485586</c:v>
                </c:pt>
                <c:pt idx="5">
                  <c:v>45.79922450624665</c:v>
                </c:pt>
                <c:pt idx="6">
                  <c:v>35.183635294340625</c:v>
                </c:pt>
                <c:pt idx="7">
                  <c:v>24.210429982942898</c:v>
                </c:pt>
                <c:pt idx="8">
                  <c:v>14.693233318857407</c:v>
                </c:pt>
                <c:pt idx="9">
                  <c:v>7.176240725898384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2.277018875088036</c:v>
                </c:pt>
                <c:pt idx="1">
                  <c:v>6.768238509108549</c:v>
                </c:pt>
                <c:pt idx="2">
                  <c:v>12.416296219441387</c:v>
                </c:pt>
                <c:pt idx="3">
                  <c:v>23.37212881514176</c:v>
                </c:pt>
                <c:pt idx="4">
                  <c:v>31.501355554299153</c:v>
                </c:pt>
                <c:pt idx="5">
                  <c:v>40.881640564986974</c:v>
                </c:pt>
                <c:pt idx="6">
                  <c:v>50.37704443202252</c:v>
                </c:pt>
                <c:pt idx="7">
                  <c:v>58.86220094830839</c:v>
                </c:pt>
                <c:pt idx="8">
                  <c:v>67.09087865460462</c:v>
                </c:pt>
                <c:pt idx="9">
                  <c:v>74.44536491221236</c:v>
                </c:pt>
                <c:pt idx="10">
                  <c:v>84.54277863366168</c:v>
                </c:pt>
              </c:numCache>
            </c:numRef>
          </c:yVal>
          <c:smooth val="0"/>
        </c:ser>
        <c:axId val="58436535"/>
        <c:axId val="1012861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79.37779645676791</c:v>
                </c:pt>
                <c:pt idx="1">
                  <c:v>75.68271993844441</c:v>
                </c:pt>
                <c:pt idx="2">
                  <c:v>71.40894250831654</c:v>
                </c:pt>
                <c:pt idx="3">
                  <c:v>62.24608315071669</c:v>
                </c:pt>
                <c:pt idx="4">
                  <c:v>54.91483578485586</c:v>
                </c:pt>
                <c:pt idx="5">
                  <c:v>45.79922450624665</c:v>
                </c:pt>
                <c:pt idx="6">
                  <c:v>35.183635294340625</c:v>
                </c:pt>
                <c:pt idx="7">
                  <c:v>24.210429982942898</c:v>
                </c:pt>
                <c:pt idx="8">
                  <c:v>14.693233318857407</c:v>
                </c:pt>
                <c:pt idx="9">
                  <c:v>7.176240725898384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21.212432367160755</c:v>
                </c:pt>
                <c:pt idx="1">
                  <c:v>60.115865600692246</c:v>
                </c:pt>
                <c:pt idx="2">
                  <c:v>104.05318791637364</c:v>
                </c:pt>
                <c:pt idx="3">
                  <c:v>170.73542915211794</c:v>
                </c:pt>
                <c:pt idx="4">
                  <c:v>203.01504661067204</c:v>
                </c:pt>
                <c:pt idx="5">
                  <c:v>219.73298508943049</c:v>
                </c:pt>
                <c:pt idx="6">
                  <c:v>208.008754557105</c:v>
                </c:pt>
                <c:pt idx="7">
                  <c:v>167.24223578955352</c:v>
                </c:pt>
                <c:pt idx="8">
                  <c:v>115.68931892913582</c:v>
                </c:pt>
                <c:pt idx="9">
                  <c:v>62.69820742486822</c:v>
                </c:pt>
                <c:pt idx="10">
                  <c:v>0</c:v>
                </c:pt>
              </c:numCache>
            </c:numRef>
          </c:yVal>
          <c:smooth val="0"/>
        </c:ser>
        <c:axId val="67054389"/>
        <c:axId val="64221690"/>
      </c:scatterChart>
      <c:valAx>
        <c:axId val="58436535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0128612"/>
        <c:crosses val="autoZero"/>
        <c:crossBetween val="midCat"/>
        <c:dispUnits/>
        <c:majorUnit val="10"/>
      </c:valAx>
      <c:valAx>
        <c:axId val="10128612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8436535"/>
        <c:crosses val="autoZero"/>
        <c:crossBetween val="midCat"/>
        <c:dispUnits/>
      </c:valAx>
      <c:valAx>
        <c:axId val="67054389"/>
        <c:scaling>
          <c:orientation val="minMax"/>
        </c:scaling>
        <c:axPos val="b"/>
        <c:delete val="1"/>
        <c:majorTickMark val="in"/>
        <c:minorTickMark val="none"/>
        <c:tickLblPos val="nextTo"/>
        <c:crossAx val="64221690"/>
        <c:crosses val="max"/>
        <c:crossBetween val="midCat"/>
        <c:dispUnits/>
      </c:valAx>
      <c:valAx>
        <c:axId val="6422169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705438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8306371"/>
        <c:axId val="10100832"/>
      </c:scatterChart>
      <c:valAx>
        <c:axId val="4830637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0100832"/>
        <c:crosses val="autoZero"/>
        <c:crossBetween val="midCat"/>
        <c:dispUnits/>
      </c:valAx>
      <c:valAx>
        <c:axId val="1010083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83063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37.466319927594455</c:v>
                </c:pt>
                <c:pt idx="1">
                  <c:v>35.722243810945756</c:v>
                </c:pt>
                <c:pt idx="2">
                  <c:v>33.705020863925405</c:v>
                </c:pt>
                <c:pt idx="3">
                  <c:v>29.38015124713828</c:v>
                </c:pt>
                <c:pt idx="4">
                  <c:v>25.919802490451964</c:v>
                </c:pt>
                <c:pt idx="5">
                  <c:v>21.61723396694842</c:v>
                </c:pt>
                <c:pt idx="6">
                  <c:v>16.606675858928774</c:v>
                </c:pt>
                <c:pt idx="7">
                  <c:v>11.427322951949048</c:v>
                </c:pt>
                <c:pt idx="8">
                  <c:v>6.935206126500696</c:v>
                </c:pt>
                <c:pt idx="9">
                  <c:v>3.387185622624037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57.83627942723611</c:v>
                </c:pt>
                <c:pt idx="1">
                  <c:v>171.91325813135714</c:v>
                </c:pt>
                <c:pt idx="2">
                  <c:v>315.3739239738112</c:v>
                </c:pt>
                <c:pt idx="3">
                  <c:v>593.6520719046007</c:v>
                </c:pt>
                <c:pt idx="4">
                  <c:v>800.1344310791984</c:v>
                </c:pt>
                <c:pt idx="5">
                  <c:v>1038.393670350669</c:v>
                </c:pt>
                <c:pt idx="6">
                  <c:v>1279.576928573372</c:v>
                </c:pt>
                <c:pt idx="7">
                  <c:v>1495.099904087033</c:v>
                </c:pt>
                <c:pt idx="8">
                  <c:v>1704.1083178269573</c:v>
                </c:pt>
                <c:pt idx="9">
                  <c:v>1890.9122687701938</c:v>
                </c:pt>
                <c:pt idx="10">
                  <c:v>2147.3865772950066</c:v>
                </c:pt>
              </c:numCache>
            </c:numRef>
          </c:yVal>
          <c:smooth val="0"/>
        </c:ser>
        <c:axId val="65582049"/>
        <c:axId val="5329653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37.466319927594455</c:v>
                </c:pt>
                <c:pt idx="1">
                  <c:v>35.722243810945756</c:v>
                </c:pt>
                <c:pt idx="2">
                  <c:v>33.705020863925405</c:v>
                </c:pt>
                <c:pt idx="3">
                  <c:v>29.38015124713828</c:v>
                </c:pt>
                <c:pt idx="4">
                  <c:v>25.919802490451964</c:v>
                </c:pt>
                <c:pt idx="5">
                  <c:v>21.61723396694842</c:v>
                </c:pt>
                <c:pt idx="6">
                  <c:v>16.606675858928774</c:v>
                </c:pt>
                <c:pt idx="7">
                  <c:v>11.427322951949048</c:v>
                </c:pt>
                <c:pt idx="8">
                  <c:v>6.935206126500696</c:v>
                </c:pt>
                <c:pt idx="9">
                  <c:v>3.387185622624037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21.212432367160755</c:v>
                </c:pt>
                <c:pt idx="1">
                  <c:v>60.115865600692246</c:v>
                </c:pt>
                <c:pt idx="2">
                  <c:v>104.05318791637364</c:v>
                </c:pt>
                <c:pt idx="3">
                  <c:v>170.73542915211794</c:v>
                </c:pt>
                <c:pt idx="4">
                  <c:v>203.01504661067204</c:v>
                </c:pt>
                <c:pt idx="5">
                  <c:v>219.73298508943049</c:v>
                </c:pt>
                <c:pt idx="6">
                  <c:v>208.008754557105</c:v>
                </c:pt>
                <c:pt idx="7">
                  <c:v>167.24223578955352</c:v>
                </c:pt>
                <c:pt idx="8">
                  <c:v>115.68931892913582</c:v>
                </c:pt>
                <c:pt idx="9">
                  <c:v>62.69820742486822</c:v>
                </c:pt>
                <c:pt idx="10">
                  <c:v>0</c:v>
                </c:pt>
              </c:numCache>
            </c:numRef>
          </c:yVal>
          <c:smooth val="0"/>
        </c:ser>
        <c:axId val="6144015"/>
        <c:axId val="57197340"/>
      </c:scatterChart>
      <c:valAx>
        <c:axId val="65582049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3296534"/>
        <c:crosses val="autoZero"/>
        <c:crossBetween val="midCat"/>
        <c:dispUnits/>
        <c:majorUnit val="5"/>
      </c:valAx>
      <c:valAx>
        <c:axId val="5329653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5582049"/>
        <c:crosses val="autoZero"/>
        <c:crossBetween val="midCat"/>
        <c:dispUnits/>
      </c:valAx>
      <c:valAx>
        <c:axId val="6144015"/>
        <c:scaling>
          <c:orientation val="minMax"/>
        </c:scaling>
        <c:axPos val="b"/>
        <c:delete val="1"/>
        <c:majorTickMark val="in"/>
        <c:minorTickMark val="none"/>
        <c:tickLblPos val="nextTo"/>
        <c:crossAx val="57197340"/>
        <c:crosses val="max"/>
        <c:crossBetween val="midCat"/>
        <c:dispUnits/>
      </c:valAx>
      <c:valAx>
        <c:axId val="5719734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14401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8" sqref="L2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27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28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29</v>
      </c>
      <c r="K6" s="128"/>
      <c r="L6" s="128"/>
      <c r="M6" s="60"/>
      <c r="N6" s="4"/>
    </row>
    <row r="7" spans="1:14" ht="23.25">
      <c r="A7" s="66" t="s">
        <v>22</v>
      </c>
      <c r="B7" s="67" t="s">
        <v>25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30</v>
      </c>
      <c r="K8" s="128"/>
      <c r="L8" s="128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2.17511</v>
      </c>
      <c r="C26" s="85">
        <v>624</v>
      </c>
      <c r="D26" s="86">
        <v>17.333333333333336</v>
      </c>
      <c r="E26" s="87">
        <v>15304</v>
      </c>
      <c r="F26" s="45">
        <v>2.277018875088036</v>
      </c>
      <c r="G26" s="45">
        <v>79.37779645676791</v>
      </c>
      <c r="H26" s="46">
        <v>645.9159117386292</v>
      </c>
      <c r="I26" s="47">
        <v>21.212432367160755</v>
      </c>
      <c r="J26" s="48">
        <v>0.028434895934531842</v>
      </c>
      <c r="K26" s="47">
        <v>3.284612657680377</v>
      </c>
      <c r="L26" s="20"/>
      <c r="M26" s="20"/>
    </row>
    <row r="27" spans="1:13" ht="15" customHeight="1">
      <c r="A27" s="44">
        <v>1.5</v>
      </c>
      <c r="B27" s="84">
        <v>6.465323333333334</v>
      </c>
      <c r="C27" s="85">
        <v>628.8</v>
      </c>
      <c r="D27" s="86">
        <v>17.466666666666665</v>
      </c>
      <c r="E27" s="87">
        <v>15214</v>
      </c>
      <c r="F27" s="45">
        <v>6.768238509108549</v>
      </c>
      <c r="G27" s="45">
        <v>75.68271993844441</v>
      </c>
      <c r="H27" s="46">
        <v>650.8844956750802</v>
      </c>
      <c r="I27" s="47">
        <v>60.115865600692246</v>
      </c>
      <c r="J27" s="48">
        <v>0.08058427024221482</v>
      </c>
      <c r="K27" s="47">
        <v>9.235890219111932</v>
      </c>
      <c r="L27" s="20"/>
      <c r="M27" s="20"/>
    </row>
    <row r="28" spans="1:13" ht="15" customHeight="1">
      <c r="A28" s="44">
        <v>1.25</v>
      </c>
      <c r="B28" s="84">
        <v>11.8606</v>
      </c>
      <c r="C28" s="85">
        <v>638.4</v>
      </c>
      <c r="D28" s="86">
        <v>17.733333333333334</v>
      </c>
      <c r="E28" s="87">
        <v>15110</v>
      </c>
      <c r="F28" s="45">
        <v>12.416296219441387</v>
      </c>
      <c r="G28" s="45">
        <v>71.40894250831654</v>
      </c>
      <c r="H28" s="46">
        <v>660.8216635479822</v>
      </c>
      <c r="I28" s="47">
        <v>104.05318791637364</v>
      </c>
      <c r="J28" s="48">
        <v>0.139481485142592</v>
      </c>
      <c r="K28" s="47">
        <v>15.7502743898145</v>
      </c>
      <c r="L28" s="20"/>
      <c r="M28" s="20"/>
    </row>
    <row r="29" spans="1:14" ht="15" customHeight="1">
      <c r="A29" s="44">
        <v>1</v>
      </c>
      <c r="B29" s="84">
        <v>22.326099999999997</v>
      </c>
      <c r="C29" s="85">
        <v>643.2</v>
      </c>
      <c r="D29" s="86">
        <v>17.866666666666667</v>
      </c>
      <c r="E29" s="87">
        <v>14974</v>
      </c>
      <c r="F29" s="45">
        <v>23.37212881514176</v>
      </c>
      <c r="G29" s="45">
        <v>62.24608315071669</v>
      </c>
      <c r="H29" s="46">
        <v>665.7902474844333</v>
      </c>
      <c r="I29" s="47">
        <v>170.73542915211794</v>
      </c>
      <c r="J29" s="48">
        <v>0.22886786749613663</v>
      </c>
      <c r="K29" s="47">
        <v>25.64360362843709</v>
      </c>
      <c r="L29" s="20"/>
      <c r="M29" s="20"/>
      <c r="N29" s="10"/>
    </row>
    <row r="30" spans="1:13" ht="15" customHeight="1">
      <c r="A30" s="44">
        <v>0.875</v>
      </c>
      <c r="B30" s="84">
        <v>30.091499999999996</v>
      </c>
      <c r="C30" s="85">
        <v>643.2</v>
      </c>
      <c r="D30" s="86">
        <v>17.866666666666667</v>
      </c>
      <c r="E30" s="87">
        <v>14933</v>
      </c>
      <c r="F30" s="45">
        <v>31.501355554299153</v>
      </c>
      <c r="G30" s="45">
        <v>54.91483578485586</v>
      </c>
      <c r="H30" s="46">
        <v>665.7902474844333</v>
      </c>
      <c r="I30" s="47">
        <v>203.01504661067204</v>
      </c>
      <c r="J30" s="48">
        <v>0.2721381321858875</v>
      </c>
      <c r="K30" s="47">
        <v>30.49254496599144</v>
      </c>
      <c r="L30" s="20"/>
      <c r="M30" s="20"/>
    </row>
    <row r="31" spans="1:13" ht="15" customHeight="1">
      <c r="A31" s="44">
        <v>0.75</v>
      </c>
      <c r="B31" s="84">
        <v>39.051966666666665</v>
      </c>
      <c r="C31" s="85">
        <v>643.2</v>
      </c>
      <c r="D31" s="86">
        <v>17.866666666666667</v>
      </c>
      <c r="E31" s="87">
        <v>14986</v>
      </c>
      <c r="F31" s="45">
        <v>40.881640564986974</v>
      </c>
      <c r="G31" s="45">
        <v>45.79922450624665</v>
      </c>
      <c r="H31" s="46">
        <v>665.7902474844333</v>
      </c>
      <c r="I31" s="47">
        <v>219.73298508943049</v>
      </c>
      <c r="J31" s="48">
        <v>0.2945482373852955</v>
      </c>
      <c r="K31" s="47">
        <v>33.00374309965515</v>
      </c>
      <c r="L31" s="20"/>
      <c r="M31" s="20"/>
    </row>
    <row r="32" spans="1:13" ht="15" customHeight="1">
      <c r="A32" s="44">
        <v>0.625</v>
      </c>
      <c r="B32" s="84">
        <v>48.1224</v>
      </c>
      <c r="C32" s="85">
        <v>619.2</v>
      </c>
      <c r="D32" s="86">
        <v>17.2</v>
      </c>
      <c r="E32" s="87">
        <v>15331</v>
      </c>
      <c r="F32" s="45">
        <v>50.37704443202252</v>
      </c>
      <c r="G32" s="45">
        <v>35.183635294340625</v>
      </c>
      <c r="H32" s="46">
        <v>640.9473278021782</v>
      </c>
      <c r="I32" s="47">
        <v>208.008754557105</v>
      </c>
      <c r="J32" s="48">
        <v>0.27883211066636054</v>
      </c>
      <c r="K32" s="47">
        <v>32.458898332074625</v>
      </c>
      <c r="L32" s="20"/>
      <c r="M32" s="20"/>
    </row>
    <row r="33" spans="1:14" ht="15" customHeight="1">
      <c r="A33" s="44">
        <v>0.5</v>
      </c>
      <c r="B33" s="84">
        <v>56.2278</v>
      </c>
      <c r="C33" s="85">
        <v>590.4</v>
      </c>
      <c r="D33" s="86">
        <v>16.4</v>
      </c>
      <c r="E33" s="87">
        <v>15977</v>
      </c>
      <c r="F33" s="45">
        <v>58.86220094830839</v>
      </c>
      <c r="G33" s="45">
        <v>24.210429982942898</v>
      </c>
      <c r="H33" s="46">
        <v>611.1358241834722</v>
      </c>
      <c r="I33" s="47">
        <v>167.24223578955352</v>
      </c>
      <c r="J33" s="48">
        <v>0.2241853026669618</v>
      </c>
      <c r="K33" s="47">
        <v>27.371924793376404</v>
      </c>
      <c r="L33" s="20"/>
      <c r="M33" s="20"/>
      <c r="N33" s="17"/>
    </row>
    <row r="34" spans="1:13" ht="15" customHeight="1">
      <c r="A34" s="44">
        <v>0.375</v>
      </c>
      <c r="B34" s="84">
        <v>64.0882</v>
      </c>
      <c r="C34" s="85">
        <v>547.2</v>
      </c>
      <c r="D34" s="86">
        <v>15.2</v>
      </c>
      <c r="E34" s="87">
        <v>16716</v>
      </c>
      <c r="F34" s="45">
        <v>67.09087865460462</v>
      </c>
      <c r="G34" s="45">
        <v>14.693233318857407</v>
      </c>
      <c r="H34" s="46">
        <v>566.4185687554133</v>
      </c>
      <c r="I34" s="47">
        <v>115.68931892913582</v>
      </c>
      <c r="J34" s="48">
        <v>0.1550795159907987</v>
      </c>
      <c r="K34" s="47">
        <v>20.4294665586683</v>
      </c>
      <c r="L34" s="20"/>
      <c r="M34" s="20"/>
    </row>
    <row r="35" spans="1:13" ht="15" customHeight="1">
      <c r="A35" s="44">
        <v>0.25</v>
      </c>
      <c r="B35" s="84">
        <v>71.11353333333334</v>
      </c>
      <c r="C35" s="85">
        <v>513.6</v>
      </c>
      <c r="D35" s="86">
        <v>14.266666666666666</v>
      </c>
      <c r="E35" s="87">
        <v>17220</v>
      </c>
      <c r="F35" s="45">
        <v>74.44536491221236</v>
      </c>
      <c r="G35" s="45">
        <v>7.176240725898384</v>
      </c>
      <c r="H35" s="46">
        <v>531.6384812002563</v>
      </c>
      <c r="I35" s="47">
        <v>62.69820742486822</v>
      </c>
      <c r="J35" s="48">
        <v>0.08404585445692792</v>
      </c>
      <c r="K35" s="47">
        <v>11.795108585710418</v>
      </c>
      <c r="L35" s="20"/>
      <c r="M35" s="20"/>
    </row>
    <row r="36" spans="1:14" ht="15" customHeight="1">
      <c r="A36" s="44">
        <v>0</v>
      </c>
      <c r="B36" s="84">
        <v>80.75903333333333</v>
      </c>
      <c r="C36" s="85">
        <v>489.6</v>
      </c>
      <c r="D36" s="86">
        <v>13.6</v>
      </c>
      <c r="E36" s="87">
        <v>17754</v>
      </c>
      <c r="F36" s="45">
        <v>84.54277863366168</v>
      </c>
      <c r="G36" s="45">
        <v>0</v>
      </c>
      <c r="H36" s="46">
        <v>506.7955615180014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219.70041305375608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55.247794</v>
      </c>
      <c r="C58" s="102">
        <f>AIRFLOW!C26</f>
        <v>624</v>
      </c>
      <c r="D58" s="103">
        <f>AIRFLOW!D26</f>
        <v>17.333333333333336</v>
      </c>
      <c r="E58" s="104">
        <f>AIRFLOW!E26</f>
        <v>15304</v>
      </c>
      <c r="F58" s="35">
        <f>25.4*AIRFLOW!F26</f>
        <v>57.83627942723611</v>
      </c>
      <c r="G58" s="36">
        <f>AIRFLOW!G26*0.472</f>
        <v>37.466319927594455</v>
      </c>
      <c r="H58" s="35">
        <f>AIRFLOW!H26</f>
        <v>645.9159117386292</v>
      </c>
      <c r="I58" s="36">
        <f>AIRFLOW!I26</f>
        <v>21.212432367160755</v>
      </c>
      <c r="J58" s="37">
        <f>AIRFLOW!J26</f>
        <v>0.028434895934531842</v>
      </c>
      <c r="K58" s="38">
        <f>AIRFLOW!K26</f>
        <v>3.284612657680377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164.21921266666666</v>
      </c>
      <c r="C59" s="102">
        <f>AIRFLOW!C27</f>
        <v>628.8</v>
      </c>
      <c r="D59" s="103">
        <f>AIRFLOW!D27</f>
        <v>17.466666666666665</v>
      </c>
      <c r="E59" s="104">
        <f>AIRFLOW!E27</f>
        <v>15214</v>
      </c>
      <c r="F59" s="35">
        <f>25.4*AIRFLOW!F27</f>
        <v>171.91325813135714</v>
      </c>
      <c r="G59" s="36">
        <f>AIRFLOW!G27*0.472</f>
        <v>35.722243810945756</v>
      </c>
      <c r="H59" s="35">
        <f>AIRFLOW!H27</f>
        <v>650.8844956750802</v>
      </c>
      <c r="I59" s="36">
        <f>AIRFLOW!I27</f>
        <v>60.115865600692246</v>
      </c>
      <c r="J59" s="37">
        <f>AIRFLOW!J27</f>
        <v>0.08058427024221482</v>
      </c>
      <c r="K59" s="38">
        <f>AIRFLOW!K27</f>
        <v>9.235890219111932</v>
      </c>
      <c r="L59" s="2"/>
      <c r="M59" s="2"/>
    </row>
    <row r="60" spans="1:13" ht="15.75">
      <c r="A60" s="34">
        <f>AIRFLOW!A28*25.4</f>
        <v>31.75</v>
      </c>
      <c r="B60" s="101">
        <f>AIRFLOW!B28*25.4</f>
        <v>301.25924</v>
      </c>
      <c r="C60" s="102">
        <f>AIRFLOW!C28</f>
        <v>638.4</v>
      </c>
      <c r="D60" s="103">
        <f>AIRFLOW!D28</f>
        <v>17.733333333333334</v>
      </c>
      <c r="E60" s="104">
        <f>AIRFLOW!E28</f>
        <v>15110</v>
      </c>
      <c r="F60" s="35">
        <f>25.4*AIRFLOW!F28</f>
        <v>315.3739239738112</v>
      </c>
      <c r="G60" s="36">
        <f>AIRFLOW!G28*0.472</f>
        <v>33.705020863925405</v>
      </c>
      <c r="H60" s="35">
        <f>AIRFLOW!H28</f>
        <v>660.8216635479822</v>
      </c>
      <c r="I60" s="36">
        <f>AIRFLOW!I28</f>
        <v>104.05318791637364</v>
      </c>
      <c r="J60" s="37">
        <f>AIRFLOW!J28</f>
        <v>0.139481485142592</v>
      </c>
      <c r="K60" s="38">
        <f>AIRFLOW!K28</f>
        <v>15.7502743898145</v>
      </c>
      <c r="L60" s="2"/>
      <c r="M60" s="2"/>
    </row>
    <row r="61" spans="1:13" ht="15.75">
      <c r="A61" s="34">
        <f>AIRFLOW!A29*25.4</f>
        <v>25.4</v>
      </c>
      <c r="B61" s="101">
        <f>AIRFLOW!B29*25.4</f>
        <v>567.0829399999999</v>
      </c>
      <c r="C61" s="102">
        <f>AIRFLOW!C29</f>
        <v>643.2</v>
      </c>
      <c r="D61" s="103">
        <f>AIRFLOW!D29</f>
        <v>17.866666666666667</v>
      </c>
      <c r="E61" s="104">
        <f>AIRFLOW!E29</f>
        <v>14974</v>
      </c>
      <c r="F61" s="35">
        <f>25.4*AIRFLOW!F29</f>
        <v>593.6520719046007</v>
      </c>
      <c r="G61" s="36">
        <f>AIRFLOW!G29*0.472</f>
        <v>29.38015124713828</v>
      </c>
      <c r="H61" s="35">
        <f>AIRFLOW!H29</f>
        <v>665.7902474844333</v>
      </c>
      <c r="I61" s="36">
        <f>AIRFLOW!I29</f>
        <v>170.73542915211794</v>
      </c>
      <c r="J61" s="37">
        <f>AIRFLOW!J29</f>
        <v>0.22886786749613663</v>
      </c>
      <c r="K61" s="38">
        <f>AIRFLOW!K29</f>
        <v>25.64360362843709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764.3240999999998</v>
      </c>
      <c r="C62" s="102">
        <f>AIRFLOW!C30</f>
        <v>643.2</v>
      </c>
      <c r="D62" s="103">
        <f>AIRFLOW!D30</f>
        <v>17.866666666666667</v>
      </c>
      <c r="E62" s="104">
        <f>AIRFLOW!E30</f>
        <v>14933</v>
      </c>
      <c r="F62" s="35">
        <f>25.4*AIRFLOW!F30</f>
        <v>800.1344310791984</v>
      </c>
      <c r="G62" s="36">
        <f>AIRFLOW!G30*0.472</f>
        <v>25.919802490451964</v>
      </c>
      <c r="H62" s="35">
        <f>AIRFLOW!H30</f>
        <v>665.7902474844333</v>
      </c>
      <c r="I62" s="36">
        <f>AIRFLOW!I30</f>
        <v>203.01504661067204</v>
      </c>
      <c r="J62" s="37">
        <f>AIRFLOW!J30</f>
        <v>0.2721381321858875</v>
      </c>
      <c r="K62" s="38">
        <f>AIRFLOW!K30</f>
        <v>30.49254496599144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991.9199533333332</v>
      </c>
      <c r="C63" s="102">
        <f>AIRFLOW!C31</f>
        <v>643.2</v>
      </c>
      <c r="D63" s="103">
        <f>AIRFLOW!D31</f>
        <v>17.866666666666667</v>
      </c>
      <c r="E63" s="104">
        <f>AIRFLOW!E31</f>
        <v>14986</v>
      </c>
      <c r="F63" s="35">
        <f>25.4*AIRFLOW!F31</f>
        <v>1038.393670350669</v>
      </c>
      <c r="G63" s="36">
        <f>AIRFLOW!G31*0.472</f>
        <v>21.61723396694842</v>
      </c>
      <c r="H63" s="35">
        <f>AIRFLOW!H31</f>
        <v>665.7902474844333</v>
      </c>
      <c r="I63" s="36">
        <f>AIRFLOW!I31</f>
        <v>219.73298508943049</v>
      </c>
      <c r="J63" s="37">
        <f>AIRFLOW!J31</f>
        <v>0.2945482373852955</v>
      </c>
      <c r="K63" s="38">
        <f>AIRFLOW!K31</f>
        <v>33.00374309965515</v>
      </c>
      <c r="L63" s="2"/>
      <c r="M63" s="2"/>
    </row>
    <row r="64" spans="1:13" ht="15.75">
      <c r="A64" s="34">
        <f>AIRFLOW!A32*25.4</f>
        <v>15.875</v>
      </c>
      <c r="B64" s="101">
        <f>AIRFLOW!B32*25.4</f>
        <v>1222.3089599999998</v>
      </c>
      <c r="C64" s="102">
        <f>AIRFLOW!C32</f>
        <v>619.2</v>
      </c>
      <c r="D64" s="103">
        <f>AIRFLOW!D32</f>
        <v>17.2</v>
      </c>
      <c r="E64" s="104">
        <f>AIRFLOW!E32</f>
        <v>15331</v>
      </c>
      <c r="F64" s="35">
        <f>25.4*AIRFLOW!F32</f>
        <v>1279.576928573372</v>
      </c>
      <c r="G64" s="36">
        <f>AIRFLOW!G32*0.472</f>
        <v>16.606675858928774</v>
      </c>
      <c r="H64" s="35">
        <f>AIRFLOW!H32</f>
        <v>640.9473278021782</v>
      </c>
      <c r="I64" s="36">
        <f>AIRFLOW!I32</f>
        <v>208.008754557105</v>
      </c>
      <c r="J64" s="37">
        <f>AIRFLOW!J32</f>
        <v>0.27883211066636054</v>
      </c>
      <c r="K64" s="38">
        <f>AIRFLOW!K32</f>
        <v>32.458898332074625</v>
      </c>
      <c r="L64" s="2"/>
      <c r="M64" s="2"/>
    </row>
    <row r="65" spans="1:13" ht="15.75">
      <c r="A65" s="34">
        <f>AIRFLOW!A33*25.4</f>
        <v>12.7</v>
      </c>
      <c r="B65" s="101">
        <f>AIRFLOW!B33*25.4</f>
        <v>1428.18612</v>
      </c>
      <c r="C65" s="102">
        <f>AIRFLOW!C33</f>
        <v>590.4</v>
      </c>
      <c r="D65" s="103">
        <f>AIRFLOW!D33</f>
        <v>16.4</v>
      </c>
      <c r="E65" s="104">
        <f>AIRFLOW!E33</f>
        <v>15977</v>
      </c>
      <c r="F65" s="35">
        <f>25.4*AIRFLOW!F33</f>
        <v>1495.099904087033</v>
      </c>
      <c r="G65" s="36">
        <f>AIRFLOW!G33*0.472</f>
        <v>11.427322951949048</v>
      </c>
      <c r="H65" s="35">
        <f>AIRFLOW!H33</f>
        <v>611.1358241834722</v>
      </c>
      <c r="I65" s="36">
        <f>AIRFLOW!I33</f>
        <v>167.24223578955352</v>
      </c>
      <c r="J65" s="37">
        <f>AIRFLOW!J33</f>
        <v>0.2241853026669618</v>
      </c>
      <c r="K65" s="38">
        <f>AIRFLOW!K33</f>
        <v>27.371924793376404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1627.84028</v>
      </c>
      <c r="C66" s="102">
        <f>AIRFLOW!C34</f>
        <v>547.2</v>
      </c>
      <c r="D66" s="103">
        <f>AIRFLOW!D34</f>
        <v>15.2</v>
      </c>
      <c r="E66" s="104">
        <f>AIRFLOW!E34</f>
        <v>16716</v>
      </c>
      <c r="F66" s="35">
        <f>25.4*AIRFLOW!F34</f>
        <v>1704.1083178269573</v>
      </c>
      <c r="G66" s="36">
        <f>AIRFLOW!G34*0.472</f>
        <v>6.935206126500696</v>
      </c>
      <c r="H66" s="35">
        <f>AIRFLOW!H34</f>
        <v>566.4185687554133</v>
      </c>
      <c r="I66" s="36">
        <f>AIRFLOW!I34</f>
        <v>115.68931892913582</v>
      </c>
      <c r="J66" s="37">
        <f>AIRFLOW!J34</f>
        <v>0.1550795159907987</v>
      </c>
      <c r="K66" s="38">
        <f>AIRFLOW!K34</f>
        <v>20.4294665586683</v>
      </c>
      <c r="L66" s="2"/>
      <c r="M66" s="2"/>
    </row>
    <row r="67" spans="1:13" ht="15.75">
      <c r="A67" s="34">
        <f>AIRFLOW!A35*25.4</f>
        <v>6.35</v>
      </c>
      <c r="B67" s="101">
        <f>AIRFLOW!B35*25.4</f>
        <v>1806.2837466666667</v>
      </c>
      <c r="C67" s="102">
        <f>AIRFLOW!C35</f>
        <v>513.6</v>
      </c>
      <c r="D67" s="103">
        <f>AIRFLOW!D35</f>
        <v>14.266666666666666</v>
      </c>
      <c r="E67" s="104">
        <f>AIRFLOW!E35</f>
        <v>17220</v>
      </c>
      <c r="F67" s="35">
        <f>25.4*AIRFLOW!F35</f>
        <v>1890.9122687701938</v>
      </c>
      <c r="G67" s="36">
        <f>AIRFLOW!G35*0.472</f>
        <v>3.387185622624037</v>
      </c>
      <c r="H67" s="35">
        <f>AIRFLOW!H35</f>
        <v>531.6384812002563</v>
      </c>
      <c r="I67" s="36">
        <f>AIRFLOW!I35</f>
        <v>62.69820742486822</v>
      </c>
      <c r="J67" s="37">
        <f>AIRFLOW!J35</f>
        <v>0.08404585445692792</v>
      </c>
      <c r="K67" s="38">
        <f>AIRFLOW!K35</f>
        <v>11.795108585710418</v>
      </c>
      <c r="L67" s="2"/>
      <c r="M67" s="2"/>
    </row>
    <row r="68" spans="1:13" ht="15.75">
      <c r="A68" s="34">
        <f>AIRFLOW!A36*25.4</f>
        <v>0</v>
      </c>
      <c r="B68" s="101">
        <f>AIRFLOW!B36*25.4</f>
        <v>2051.2794466666664</v>
      </c>
      <c r="C68" s="102">
        <f>AIRFLOW!C36</f>
        <v>489.6</v>
      </c>
      <c r="D68" s="103">
        <f>AIRFLOW!D36</f>
        <v>13.6</v>
      </c>
      <c r="E68" s="104">
        <f>AIRFLOW!E36</f>
        <v>17754</v>
      </c>
      <c r="F68" s="35">
        <f>25.4*AIRFLOW!F36</f>
        <v>2147.3865772950066</v>
      </c>
      <c r="G68" s="36">
        <f>AIRFLOW!G36*0.472</f>
        <v>0</v>
      </c>
      <c r="H68" s="35">
        <f>AIRFLOW!H36</f>
        <v>506.7955615180014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219.70041305375608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0.5417522819182404</v>
      </c>
      <c r="C74" s="102">
        <f>AIRFLOW!C26</f>
        <v>624</v>
      </c>
      <c r="D74" s="103">
        <f>AIRFLOW!D26</f>
        <v>17.333333333333336</v>
      </c>
      <c r="E74" s="107">
        <f>AIRFLOW!E26</f>
        <v>15304</v>
      </c>
      <c r="F74" s="41">
        <f>AIRFLOW!F26*(0.07355/0.2952998)</f>
        <v>0.5671346145941346</v>
      </c>
      <c r="G74" s="41">
        <f>AIRFLOW!G26*0.472*(0.001*3600)</f>
        <v>134.87875173934003</v>
      </c>
      <c r="H74" s="40">
        <f>AIRFLOW!H26</f>
        <v>645.9159117386292</v>
      </c>
      <c r="I74" s="42">
        <f>AIRFLOW!I26</f>
        <v>21.212432367160755</v>
      </c>
      <c r="J74" s="43">
        <f>AIRFLOW!J26</f>
        <v>0.028434895934531842</v>
      </c>
      <c r="K74" s="41">
        <f>AIRFLOW!K26</f>
        <v>3.284612657680377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1.6103110505549505</v>
      </c>
      <c r="C75" s="102">
        <f>AIRFLOW!C27</f>
        <v>628.8</v>
      </c>
      <c r="D75" s="103">
        <f>AIRFLOW!D27</f>
        <v>17.466666666666665</v>
      </c>
      <c r="E75" s="107">
        <f>AIRFLOW!E27</f>
        <v>15214</v>
      </c>
      <c r="F75" s="41">
        <f>AIRFLOW!F27*(0.07355/0.2952998)</f>
        <v>1.6857578039163381</v>
      </c>
      <c r="G75" s="41">
        <f>AIRFLOW!G27*0.472*(0.001*3600)</f>
        <v>128.60007771940474</v>
      </c>
      <c r="H75" s="40">
        <f>AIRFLOW!H27</f>
        <v>650.8844956750802</v>
      </c>
      <c r="I75" s="42">
        <f>AIRFLOW!I27</f>
        <v>60.115865600692246</v>
      </c>
      <c r="J75" s="43">
        <f>AIRFLOW!J27</f>
        <v>0.08058427024221482</v>
      </c>
      <c r="K75" s="41">
        <f>AIRFLOW!K27</f>
        <v>9.235890219111932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2.9541067416909867</v>
      </c>
      <c r="C76" s="102">
        <f>AIRFLOW!C28</f>
        <v>638.4</v>
      </c>
      <c r="D76" s="103">
        <f>AIRFLOW!D28</f>
        <v>17.733333333333334</v>
      </c>
      <c r="E76" s="107">
        <f>AIRFLOW!E28</f>
        <v>15110</v>
      </c>
      <c r="F76" s="41">
        <f>AIRFLOW!F28*(0.07355/0.2952998)</f>
        <v>3.09251339465829</v>
      </c>
      <c r="G76" s="41">
        <f>AIRFLOW!G28*0.472*(0.001*3600)</f>
        <v>121.33807511013146</v>
      </c>
      <c r="H76" s="40">
        <f>AIRFLOW!H28</f>
        <v>660.8216635479822</v>
      </c>
      <c r="I76" s="42">
        <f>AIRFLOW!I28</f>
        <v>104.05318791637364</v>
      </c>
      <c r="J76" s="43">
        <f>AIRFLOW!J28</f>
        <v>0.139481485142592</v>
      </c>
      <c r="K76" s="41">
        <f>AIRFLOW!K28</f>
        <v>15.7502743898145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5.560737443777476</v>
      </c>
      <c r="C77" s="102">
        <f>AIRFLOW!C29</f>
        <v>643.2</v>
      </c>
      <c r="D77" s="103">
        <f>AIRFLOW!D29</f>
        <v>17.866666666666667</v>
      </c>
      <c r="E77" s="107">
        <f>AIRFLOW!E29</f>
        <v>14974</v>
      </c>
      <c r="F77" s="41">
        <f>AIRFLOW!F29*(0.07355/0.2952998)</f>
        <v>5.821270703040356</v>
      </c>
      <c r="G77" s="41">
        <f>AIRFLOW!G29*0.472*(0.001*3600)</f>
        <v>105.7685444896978</v>
      </c>
      <c r="H77" s="40">
        <f>AIRFLOW!H29</f>
        <v>665.7902474844333</v>
      </c>
      <c r="I77" s="42">
        <f>AIRFLOW!I29</f>
        <v>170.73542915211794</v>
      </c>
      <c r="J77" s="43">
        <f>AIRFLOW!J29</f>
        <v>0.22886786749613663</v>
      </c>
      <c r="K77" s="41">
        <f>AIRFLOW!K29</f>
        <v>25.64360362843709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7.4948571756567395</v>
      </c>
      <c r="C78" s="102">
        <f>AIRFLOW!C30</f>
        <v>643.2</v>
      </c>
      <c r="D78" s="103">
        <f>AIRFLOW!D30</f>
        <v>17.866666666666667</v>
      </c>
      <c r="E78" s="107">
        <f>AIRFLOW!E30</f>
        <v>14933</v>
      </c>
      <c r="F78" s="41">
        <f>AIRFLOW!F30*(0.07355/0.2952998)</f>
        <v>7.84600836512149</v>
      </c>
      <c r="G78" s="41">
        <f>AIRFLOW!G30*0.472*(0.001*3600)</f>
        <v>93.31128896562707</v>
      </c>
      <c r="H78" s="40">
        <f>AIRFLOW!H30</f>
        <v>665.7902474844333</v>
      </c>
      <c r="I78" s="42">
        <f>AIRFLOW!I30</f>
        <v>203.01504661067204</v>
      </c>
      <c r="J78" s="43">
        <f>AIRFLOW!J30</f>
        <v>0.2721381321858875</v>
      </c>
      <c r="K78" s="41">
        <f>AIRFLOW!K30</f>
        <v>30.49254496599144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9.72663086237557</v>
      </c>
      <c r="C79" s="102">
        <f>AIRFLOW!C31</f>
        <v>643.2</v>
      </c>
      <c r="D79" s="103">
        <f>AIRFLOW!D31</f>
        <v>17.866666666666667</v>
      </c>
      <c r="E79" s="107">
        <f>AIRFLOW!E31</f>
        <v>14986</v>
      </c>
      <c r="F79" s="41">
        <f>AIRFLOW!F31*(0.07355/0.2952998)</f>
        <v>10.182345750165737</v>
      </c>
      <c r="G79" s="41">
        <f>AIRFLOW!G31*0.472*(0.001*3600)</f>
        <v>77.8220422810143</v>
      </c>
      <c r="H79" s="40">
        <f>AIRFLOW!H31</f>
        <v>665.7902474844333</v>
      </c>
      <c r="I79" s="42">
        <f>AIRFLOW!I31</f>
        <v>219.73298508943049</v>
      </c>
      <c r="J79" s="43">
        <f>AIRFLOW!J31</f>
        <v>0.2945482373852955</v>
      </c>
      <c r="K79" s="41">
        <f>AIRFLOW!K31</f>
        <v>33.00374309965515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11.985793827154643</v>
      </c>
      <c r="C80" s="102">
        <f>AIRFLOW!C32</f>
        <v>619.2</v>
      </c>
      <c r="D80" s="103">
        <f>AIRFLOW!D32</f>
        <v>17.2</v>
      </c>
      <c r="E80" s="107">
        <f>AIRFLOW!E32</f>
        <v>15331</v>
      </c>
      <c r="F80" s="41">
        <f>AIRFLOW!F32*(0.07355/0.2952998)</f>
        <v>12.547355663550253</v>
      </c>
      <c r="G80" s="41">
        <f>AIRFLOW!G32*0.472*(0.001*3600)</f>
        <v>59.78403309214359</v>
      </c>
      <c r="H80" s="40">
        <f>AIRFLOW!H32</f>
        <v>640.9473278021782</v>
      </c>
      <c r="I80" s="42">
        <f>AIRFLOW!I32</f>
        <v>208.008754557105</v>
      </c>
      <c r="J80" s="43">
        <f>AIRFLOW!J32</f>
        <v>0.27883211066636054</v>
      </c>
      <c r="K80" s="41">
        <f>AIRFLOW!K32</f>
        <v>32.458898332074625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14.004596989229253</v>
      </c>
      <c r="C81" s="102">
        <f>AIRFLOW!C33</f>
        <v>590.4</v>
      </c>
      <c r="D81" s="103">
        <f>AIRFLOW!D33</f>
        <v>16.4</v>
      </c>
      <c r="E81" s="107">
        <f>AIRFLOW!E33</f>
        <v>15977</v>
      </c>
      <c r="F81" s="41">
        <f>AIRFLOW!F33*(0.07355/0.2952998)</f>
        <v>14.66074436808993</v>
      </c>
      <c r="G81" s="41">
        <f>AIRFLOW!G33*0.472*(0.001*3600)</f>
        <v>41.138362627016576</v>
      </c>
      <c r="H81" s="40">
        <f>AIRFLOW!H33</f>
        <v>611.1358241834722</v>
      </c>
      <c r="I81" s="42">
        <f>AIRFLOW!I33</f>
        <v>167.24223578955352</v>
      </c>
      <c r="J81" s="43">
        <f>AIRFLOW!J33</f>
        <v>0.2241853026669618</v>
      </c>
      <c r="K81" s="41">
        <f>AIRFLOW!K33</f>
        <v>27.371924793376404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15.962378267780744</v>
      </c>
      <c r="C82" s="102">
        <f>AIRFLOW!C34</f>
        <v>547.2</v>
      </c>
      <c r="D82" s="103">
        <f>AIRFLOW!D34</f>
        <v>15.2</v>
      </c>
      <c r="E82" s="107">
        <f>AIRFLOW!E34</f>
        <v>16716</v>
      </c>
      <c r="F82" s="41">
        <f>AIRFLOW!F34*(0.07355/0.2952998)</f>
        <v>16.71025217438742</v>
      </c>
      <c r="G82" s="41">
        <f>AIRFLOW!G34*0.472*(0.001*3600)</f>
        <v>24.966742055402506</v>
      </c>
      <c r="H82" s="40">
        <f>AIRFLOW!H34</f>
        <v>566.4185687554133</v>
      </c>
      <c r="I82" s="42">
        <f>AIRFLOW!I34</f>
        <v>115.68931892913582</v>
      </c>
      <c r="J82" s="43">
        <f>AIRFLOW!J34</f>
        <v>0.1550795159907987</v>
      </c>
      <c r="K82" s="41">
        <f>AIRFLOW!K34</f>
        <v>20.4294665586683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17.712170399934802</v>
      </c>
      <c r="C83" s="102">
        <f>AIRFLOW!C35</f>
        <v>513.6</v>
      </c>
      <c r="D83" s="103">
        <f>AIRFLOW!D35</f>
        <v>14.266666666666666</v>
      </c>
      <c r="E83" s="107">
        <f>AIRFLOW!E35</f>
        <v>17220</v>
      </c>
      <c r="F83" s="41">
        <f>AIRFLOW!F35*(0.07355/0.2952998)</f>
        <v>18.542026067383787</v>
      </c>
      <c r="G83" s="41">
        <f>AIRFLOW!G35*0.472*(0.001*3600)</f>
        <v>12.193868241446532</v>
      </c>
      <c r="H83" s="40">
        <f>AIRFLOW!H35</f>
        <v>531.6384812002563</v>
      </c>
      <c r="I83" s="42">
        <f>AIRFLOW!I35</f>
        <v>62.69820742486822</v>
      </c>
      <c r="J83" s="43">
        <f>AIRFLOW!J35</f>
        <v>0.08404585445692792</v>
      </c>
      <c r="K83" s="41">
        <f>AIRFLOW!K35</f>
        <v>11.795108585710418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20.1145645939031</v>
      </c>
      <c r="C84" s="102">
        <f>AIRFLOW!C36</f>
        <v>489.6</v>
      </c>
      <c r="D84" s="103">
        <f>AIRFLOW!D36</f>
        <v>13.6</v>
      </c>
      <c r="E84" s="107">
        <f>AIRFLOW!E36</f>
        <v>17754</v>
      </c>
      <c r="F84" s="41">
        <f>AIRFLOW!F36*(0.07355/0.2952998)</f>
        <v>21.056977920424657</v>
      </c>
      <c r="G84" s="41">
        <f>AIRFLOW!G36*0.472*(0.001*3600)</f>
        <v>0</v>
      </c>
      <c r="H84" s="40">
        <f>AIRFLOW!H36</f>
        <v>506.7955615180014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219.70041305375608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26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2009-09-10T18:21:28Z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663418349</vt:i4>
  </property>
  <property fmtid="{D5CDD505-2E9C-101B-9397-08002B2CF9AE}" pid="3" name="_EmailSubject">
    <vt:lpwstr>Please get me spec sheets and diagrams for the Q6600-101A (116515-13) and the 36V motor Q6600-102A (116513-13)!!!!!  Pictures too  soon please!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