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<sst xmlns="http://schemas.openxmlformats.org/spreadsheetml/2006/main" count="170" uniqueCount="117">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</sst>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118.14530558749979</c:v>
                </c:pt>
                <c:pt idx="1">
                  <c:v>111.42313519882352</c:v>
                </c:pt>
                <c:pt idx="2">
                  <c:v>102.57056167115411</c:v>
                </c:pt>
                <c:pt idx="3">
                  <c:v>86.69600224542589</c:v>
                </c:pt>
                <c:pt idx="4">
                  <c:v>75.64794321357533</c:v>
                </c:pt>
                <c:pt idx="5">
                  <c:v>60.42</c:v>
                </c:pt>
                <c:pt idx="6">
                  <c:v>45.28</c:v>
                </c:pt>
                <c:pt idx="7">
                  <c:v>30.678471411460436</c:v>
                </c:pt>
                <c:pt idx="8">
                  <c:v>18.28</c:v>
                </c:pt>
                <c:pt idx="9">
                  <c:v>8.68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5.16</c:v>
                </c:pt>
                <c:pt idx="1">
                  <c:v>15.059552417664678</c:v>
                </c:pt>
                <c:pt idx="2">
                  <c:v>26.48</c:v>
                </c:pt>
                <c:pt idx="3">
                  <c:v>46.806433141932686</c:v>
                </c:pt>
                <c:pt idx="4">
                  <c:v>60.784302226947815</c:v>
                </c:pt>
                <c:pt idx="5">
                  <c:v>72.29</c:v>
                </c:pt>
                <c:pt idx="6">
                  <c:v>84.78</c:v>
                </c:pt>
                <c:pt idx="7">
                  <c:v>95.56</c:v>
                </c:pt>
                <c:pt idx="8">
                  <c:v>107.47</c:v>
                </c:pt>
                <c:pt idx="9">
                  <c:v>114.91</c:v>
                </c:pt>
                <c:pt idx="10">
                  <c:v>123.47</c:v>
                </c:pt>
              </c:numCache>
            </c:numRef>
          </c:yVal>
          <c:smooth val="0"/>
        </c:ser>
        <c:axId val="61860750"/>
        <c:axId val="198758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118.14530558749979</c:v>
                </c:pt>
                <c:pt idx="1">
                  <c:v>111.42313519882352</c:v>
                </c:pt>
                <c:pt idx="2">
                  <c:v>102.57056167115411</c:v>
                </c:pt>
                <c:pt idx="3">
                  <c:v>86.69600224542589</c:v>
                </c:pt>
                <c:pt idx="4">
                  <c:v>75.64794321357533</c:v>
                </c:pt>
                <c:pt idx="5">
                  <c:v>60.42</c:v>
                </c:pt>
                <c:pt idx="6">
                  <c:v>45.28</c:v>
                </c:pt>
                <c:pt idx="7">
                  <c:v>30.678471411460436</c:v>
                </c:pt>
                <c:pt idx="8">
                  <c:v>18.28</c:v>
                </c:pt>
                <c:pt idx="9">
                  <c:v>8.68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71.54249283028373</c:v>
                </c:pt>
                <c:pt idx="1">
                  <c:v>196.91796359381865</c:v>
                </c:pt>
                <c:pt idx="2">
                  <c:v>318.74149958656324</c:v>
                </c:pt>
                <c:pt idx="3">
                  <c:v>476.21439147848645</c:v>
                </c:pt>
                <c:pt idx="4">
                  <c:v>539.6180362823629</c:v>
                </c:pt>
                <c:pt idx="5">
                  <c:v>512.57</c:v>
                </c:pt>
                <c:pt idx="6">
                  <c:v>450.56</c:v>
                </c:pt>
                <c:pt idx="7">
                  <c:v>344.0390618790017</c:v>
                </c:pt>
                <c:pt idx="8">
                  <c:v>230.58</c:v>
                </c:pt>
                <c:pt idx="9">
                  <c:v>117.11</c:v>
                </c:pt>
                <c:pt idx="10">
                  <c:v>0</c:v>
                </c:pt>
              </c:numCache>
            </c:numRef>
          </c:yVal>
          <c:smooth val="0"/>
        </c:ser>
        <c:axId val="44664824"/>
        <c:axId val="66439097"/>
      </c:scatterChart>
      <c:valAx>
        <c:axId val="6186075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875839"/>
        <c:crosses val="autoZero"/>
        <c:crossBetween val="midCat"/>
        <c:dispUnits/>
        <c:majorUnit val="10"/>
      </c:valAx>
      <c:valAx>
        <c:axId val="1987583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1860750"/>
        <c:crosses val="autoZero"/>
        <c:crossBetween val="midCat"/>
        <c:dispUnits/>
      </c:valAx>
      <c:valAx>
        <c:axId val="44664824"/>
        <c:scaling>
          <c:orientation val="minMax"/>
        </c:scaling>
        <c:axPos val="b"/>
        <c:delete val="1"/>
        <c:majorTickMark val="in"/>
        <c:minorTickMark val="none"/>
        <c:tickLblPos val="nextTo"/>
        <c:crossAx val="66439097"/>
        <c:crosses val="max"/>
        <c:crossBetween val="midCat"/>
        <c:dispUnits/>
      </c:valAx>
      <c:valAx>
        <c:axId val="6643909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66482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1080962"/>
        <c:axId val="12857747"/>
      </c:scatterChart>
      <c:valAx>
        <c:axId val="6108096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857747"/>
        <c:crosses val="autoZero"/>
        <c:crossBetween val="midCat"/>
        <c:dispUnits/>
      </c:valAx>
      <c:valAx>
        <c:axId val="1285774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080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55.7645842372999</c:v>
                </c:pt>
                <c:pt idx="1">
                  <c:v>52.5917198138447</c:v>
                </c:pt>
                <c:pt idx="2">
                  <c:v>48.41330510878474</c:v>
                </c:pt>
                <c:pt idx="3">
                  <c:v>40.920513059841014</c:v>
                </c:pt>
                <c:pt idx="4">
                  <c:v>35.70582919680756</c:v>
                </c:pt>
                <c:pt idx="5">
                  <c:v>28.51824</c:v>
                </c:pt>
                <c:pt idx="6">
                  <c:v>21.37216</c:v>
                </c:pt>
                <c:pt idx="7">
                  <c:v>14.480238506209325</c:v>
                </c:pt>
                <c:pt idx="8">
                  <c:v>8.62816</c:v>
                </c:pt>
                <c:pt idx="9">
                  <c:v>4.096959999999999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131.064</c:v>
                </c:pt>
                <c:pt idx="1">
                  <c:v>382.5126314086828</c:v>
                </c:pt>
                <c:pt idx="2">
                  <c:v>672.592</c:v>
                </c:pt>
                <c:pt idx="3">
                  <c:v>1188.8834018050902</c:v>
                </c:pt>
                <c:pt idx="4">
                  <c:v>1543.9212765644745</c:v>
                </c:pt>
                <c:pt idx="5">
                  <c:v>1836.1660000000002</c:v>
                </c:pt>
                <c:pt idx="6">
                  <c:v>2153.412</c:v>
                </c:pt>
                <c:pt idx="7">
                  <c:v>2427.2239999999997</c:v>
                </c:pt>
                <c:pt idx="8">
                  <c:v>2729.738</c:v>
                </c:pt>
                <c:pt idx="9">
                  <c:v>2918.714</c:v>
                </c:pt>
                <c:pt idx="10">
                  <c:v>3136.138</c:v>
                </c:pt>
              </c:numCache>
            </c:numRef>
          </c:yVal>
          <c:smooth val="0"/>
        </c:ser>
        <c:axId val="48610860"/>
        <c:axId val="348445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55.7645842372999</c:v>
                </c:pt>
                <c:pt idx="1">
                  <c:v>52.5917198138447</c:v>
                </c:pt>
                <c:pt idx="2">
                  <c:v>48.41330510878474</c:v>
                </c:pt>
                <c:pt idx="3">
                  <c:v>40.920513059841014</c:v>
                </c:pt>
                <c:pt idx="4">
                  <c:v>35.70582919680756</c:v>
                </c:pt>
                <c:pt idx="5">
                  <c:v>28.51824</c:v>
                </c:pt>
                <c:pt idx="6">
                  <c:v>21.37216</c:v>
                </c:pt>
                <c:pt idx="7">
                  <c:v>14.480238506209325</c:v>
                </c:pt>
                <c:pt idx="8">
                  <c:v>8.62816</c:v>
                </c:pt>
                <c:pt idx="9">
                  <c:v>4.096959999999999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71.54249283028373</c:v>
                </c:pt>
                <c:pt idx="1">
                  <c:v>196.91796359381865</c:v>
                </c:pt>
                <c:pt idx="2">
                  <c:v>318.74149958656324</c:v>
                </c:pt>
                <c:pt idx="3">
                  <c:v>476.21439147848645</c:v>
                </c:pt>
                <c:pt idx="4">
                  <c:v>539.6180362823629</c:v>
                </c:pt>
                <c:pt idx="5">
                  <c:v>512.57</c:v>
                </c:pt>
                <c:pt idx="6">
                  <c:v>450.56</c:v>
                </c:pt>
                <c:pt idx="7">
                  <c:v>344.0390618790017</c:v>
                </c:pt>
                <c:pt idx="8">
                  <c:v>230.58</c:v>
                </c:pt>
                <c:pt idx="9">
                  <c:v>117.11</c:v>
                </c:pt>
                <c:pt idx="10">
                  <c:v>0</c:v>
                </c:pt>
              </c:numCache>
            </c:numRef>
          </c:yVal>
          <c:smooth val="0"/>
        </c:ser>
        <c:axId val="45165558"/>
        <c:axId val="3836839"/>
      </c:scatterChart>
      <c:valAx>
        <c:axId val="4861086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844557"/>
        <c:crosses val="autoZero"/>
        <c:crossBetween val="midCat"/>
        <c:dispUnits/>
        <c:majorUnit val="5"/>
      </c:valAx>
      <c:valAx>
        <c:axId val="3484455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610860"/>
        <c:crosses val="autoZero"/>
        <c:crossBetween val="midCat"/>
        <c:dispUnits/>
      </c:valAx>
      <c:valAx>
        <c:axId val="45165558"/>
        <c:scaling>
          <c:orientation val="minMax"/>
        </c:scaling>
        <c:axPos val="b"/>
        <c:delete val="1"/>
        <c:majorTickMark val="in"/>
        <c:minorTickMark val="none"/>
        <c:tickLblPos val="nextTo"/>
        <c:crossAx val="3836839"/>
        <c:crosses val="max"/>
        <c:crossBetween val="midCat"/>
        <c:dispUnits/>
      </c:valAx>
      <c:valAx>
        <c:axId val="383683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16555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172"/>
      <c r="L4" s="173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4" t="s">
        <v>114</v>
      </c>
      <c r="K5" s="174"/>
      <c r="L5" s="174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6" t="s">
        <v>115</v>
      </c>
      <c r="K6" s="175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76" t="s">
        <v>116</v>
      </c>
      <c r="K7" s="175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49"/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4.98</v>
      </c>
      <c r="C26" s="126">
        <v>1506</v>
      </c>
      <c r="D26" s="127">
        <v>13.42</v>
      </c>
      <c r="E26" s="128">
        <v>22860</v>
      </c>
      <c r="F26" s="84">
        <v>5.16</v>
      </c>
      <c r="G26" s="84">
        <v>118.14530558749979</v>
      </c>
      <c r="H26" s="85">
        <v>1562.6477190799476</v>
      </c>
      <c r="I26" s="86">
        <v>71.54249283028373</v>
      </c>
      <c r="J26" s="87">
        <v>0.09590146491995138</v>
      </c>
      <c r="K26" s="86">
        <v>4.578286708945915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14.34</v>
      </c>
      <c r="C27" s="126">
        <v>1512</v>
      </c>
      <c r="D27" s="127">
        <v>13.46</v>
      </c>
      <c r="E27" s="128">
        <v>22740</v>
      </c>
      <c r="F27" s="84">
        <v>15.059552417664678</v>
      </c>
      <c r="G27" s="84">
        <v>111.42313519882352</v>
      </c>
      <c r="H27" s="85">
        <v>1568.873407203772</v>
      </c>
      <c r="I27" s="86">
        <v>196.91796359381865</v>
      </c>
      <c r="J27" s="87">
        <v>0.26396509865123147</v>
      </c>
      <c r="K27" s="86">
        <v>12.55155213222644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25.6</v>
      </c>
      <c r="C28" s="126">
        <v>1516</v>
      </c>
      <c r="D28" s="127">
        <v>13.48</v>
      </c>
      <c r="E28" s="128">
        <v>21720</v>
      </c>
      <c r="F28" s="84">
        <v>26.48</v>
      </c>
      <c r="G28" s="84">
        <v>102.57056167115411</v>
      </c>
      <c r="H28" s="85">
        <v>1573.0238659529884</v>
      </c>
      <c r="I28" s="86">
        <v>318.74149958656324</v>
      </c>
      <c r="J28" s="87">
        <v>0.4272674257192537</v>
      </c>
      <c r="K28" s="86">
        <v>20.26297925196827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44.57</v>
      </c>
      <c r="C29" s="126">
        <v>1512</v>
      </c>
      <c r="D29" s="127">
        <v>13.46</v>
      </c>
      <c r="E29" s="128">
        <v>22920</v>
      </c>
      <c r="F29" s="84">
        <v>46.806433141932686</v>
      </c>
      <c r="G29" s="84">
        <v>86.69600224542589</v>
      </c>
      <c r="H29" s="85">
        <v>1568.873407203772</v>
      </c>
      <c r="I29" s="86">
        <v>476.21439147848645</v>
      </c>
      <c r="J29" s="87">
        <v>0.6383570931347003</v>
      </c>
      <c r="K29" s="86">
        <v>30.3539080522278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57.88</v>
      </c>
      <c r="C30" s="126">
        <v>1510</v>
      </c>
      <c r="D30" s="127">
        <v>13.38</v>
      </c>
      <c r="E30" s="128">
        <v>23160</v>
      </c>
      <c r="F30" s="84">
        <v>60.784302226947815</v>
      </c>
      <c r="G30" s="84">
        <v>75.64794321357533</v>
      </c>
      <c r="H30" s="85">
        <v>1566.798177829164</v>
      </c>
      <c r="I30" s="86">
        <v>539.6180362823629</v>
      </c>
      <c r="J30" s="87">
        <v>0.7233485741050442</v>
      </c>
      <c r="K30" s="86">
        <v>34.44081336819121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69.9</v>
      </c>
      <c r="C31" s="126">
        <v>1468</v>
      </c>
      <c r="D31" s="127">
        <v>13.02</v>
      </c>
      <c r="E31" s="128">
        <v>23400</v>
      </c>
      <c r="F31" s="84">
        <v>72.29</v>
      </c>
      <c r="G31" s="84">
        <v>60.42</v>
      </c>
      <c r="H31" s="85">
        <v>1541.04</v>
      </c>
      <c r="I31" s="86">
        <v>512.57</v>
      </c>
      <c r="J31" s="87">
        <v>0.6870911528150134</v>
      </c>
      <c r="K31" s="86">
        <v>33.261304054404825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81.23</v>
      </c>
      <c r="C32" s="126">
        <v>1400</v>
      </c>
      <c r="D32" s="127">
        <v>12.37</v>
      </c>
      <c r="E32" s="128">
        <v>24120</v>
      </c>
      <c r="F32" s="84">
        <v>84.78</v>
      </c>
      <c r="G32" s="84">
        <v>45.28</v>
      </c>
      <c r="H32" s="85">
        <v>1484.73</v>
      </c>
      <c r="I32" s="86">
        <v>450.56</v>
      </c>
      <c r="J32" s="87">
        <v>0.604</v>
      </c>
      <c r="K32" s="86">
        <v>30.346258242239326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92.01</v>
      </c>
      <c r="C33" s="126">
        <v>1314</v>
      </c>
      <c r="D33" s="127">
        <v>11.52</v>
      </c>
      <c r="E33" s="128">
        <v>25200</v>
      </c>
      <c r="F33" s="84">
        <v>95.56</v>
      </c>
      <c r="G33" s="84">
        <v>30.678471411460436</v>
      </c>
      <c r="H33" s="85">
        <v>1363.425699117564</v>
      </c>
      <c r="I33" s="86">
        <v>344.0390618790017</v>
      </c>
      <c r="J33" s="87">
        <v>0.4611783671300291</v>
      </c>
      <c r="K33" s="86">
        <v>25.233429449193352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103.48</v>
      </c>
      <c r="C34" s="126">
        <v>1208</v>
      </c>
      <c r="D34" s="127">
        <v>10.54</v>
      </c>
      <c r="E34" s="128">
        <v>26400</v>
      </c>
      <c r="F34" s="84">
        <v>107.47</v>
      </c>
      <c r="G34" s="84">
        <v>18.28</v>
      </c>
      <c r="H34" s="85">
        <v>1253.438542263331</v>
      </c>
      <c r="I34" s="86">
        <v>230.58</v>
      </c>
      <c r="J34" s="87">
        <v>0.309088471849866</v>
      </c>
      <c r="K34" s="86">
        <v>18.39579622177903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110.31</v>
      </c>
      <c r="C35" s="126">
        <v>1100</v>
      </c>
      <c r="D35" s="127">
        <v>9.48</v>
      </c>
      <c r="E35" s="128">
        <v>27420</v>
      </c>
      <c r="F35" s="84">
        <v>114.91</v>
      </c>
      <c r="G35" s="84">
        <v>8.68</v>
      </c>
      <c r="H35" s="85">
        <v>1208</v>
      </c>
      <c r="I35" s="86">
        <v>117.11</v>
      </c>
      <c r="J35" s="87">
        <v>0.15698391420911528</v>
      </c>
      <c r="K35" s="86">
        <v>9.69453642384106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121.84</v>
      </c>
      <c r="C36" s="126">
        <v>1042</v>
      </c>
      <c r="D36" s="127">
        <v>8.96</v>
      </c>
      <c r="E36" s="128">
        <v>28500</v>
      </c>
      <c r="F36" s="84">
        <v>123.47</v>
      </c>
      <c r="G36" s="84">
        <v>0</v>
      </c>
      <c r="H36" s="85">
        <v>1141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536.61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0.5953692706783406</v>
      </c>
      <c r="BD41" s="5">
        <f aca="true" t="shared" si="0" ref="BD41:BD50">IF(ISERR(($BE$21*0.4912-B26*0.03607)/($BE$21*0.4912)),0,($BE$21*0.4912-B26*0.03607)/($BE$21*0.4912))</f>
        <v>0.987152423977347</v>
      </c>
      <c r="BF41">
        <f aca="true" t="shared" si="1" ref="BF41:BF50">(I26*63025)/(746*E26)</f>
        <v>0.26440025488101204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0.584305872361323</v>
      </c>
      <c r="BD42" s="5">
        <f t="shared" si="0"/>
        <v>0.963005172657662</v>
      </c>
      <c r="BF42">
        <f t="shared" si="1"/>
        <v>0.7315919235925181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0.5841336927121566</v>
      </c>
      <c r="BD43" s="5">
        <f t="shared" si="0"/>
        <v>0.933956235706844</v>
      </c>
      <c r="BF43">
        <f t="shared" si="1"/>
        <v>1.2398033842521161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0.5802522668419163</v>
      </c>
      <c r="BD44" s="5">
        <f t="shared" si="0"/>
        <v>0.8850167744317984</v>
      </c>
      <c r="BF44">
        <f t="shared" si="1"/>
        <v>1.7553427484648556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0.5802427014303952</v>
      </c>
      <c r="BD45" s="5">
        <f t="shared" si="0"/>
        <v>0.8506791766684427</v>
      </c>
      <c r="BF45">
        <f t="shared" si="1"/>
        <v>1.9684388550505356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0.5782650392023635</v>
      </c>
      <c r="BD46" s="5">
        <f t="shared" si="0"/>
        <v>0.8196695654651719</v>
      </c>
      <c r="BF46">
        <f t="shared" si="1"/>
        <v>1.8505948677848814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0.5763845803240385</v>
      </c>
      <c r="BD47" s="5">
        <f t="shared" si="0"/>
        <v>0.7904400400963649</v>
      </c>
      <c r="BF47">
        <f t="shared" si="1"/>
        <v>1.578153913186525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0.5747440973059517</v>
      </c>
      <c r="BD48" s="5">
        <f t="shared" si="0"/>
        <v>0.7626294237260437</v>
      </c>
      <c r="BF48">
        <f t="shared" si="1"/>
        <v>1.1534034360464318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0.5740396373244632</v>
      </c>
      <c r="BD49" s="5">
        <f t="shared" si="0"/>
        <v>0.7330387215212587</v>
      </c>
      <c r="BF49">
        <f t="shared" si="1"/>
        <v>0.73789018705825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0.5934374263814813</v>
      </c>
      <c r="BD50" s="5">
        <f t="shared" si="0"/>
        <v>0.715418451594608</v>
      </c>
      <c r="BF50">
        <f t="shared" si="1"/>
        <v>0.3608282710805795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126.492</v>
      </c>
      <c r="C58" s="143">
        <f>AIRFLOW!C26</f>
        <v>1506</v>
      </c>
      <c r="D58" s="144">
        <f>AIRFLOW!D26</f>
        <v>13.42</v>
      </c>
      <c r="E58" s="145">
        <f>AIRFLOW!E26</f>
        <v>22860</v>
      </c>
      <c r="F58" s="74">
        <f>25.4*AIRFLOW!F26</f>
        <v>131.064</v>
      </c>
      <c r="G58" s="75">
        <f>AIRFLOW!G26*0.472</f>
        <v>55.7645842372999</v>
      </c>
      <c r="H58" s="74">
        <f>AIRFLOW!H26</f>
        <v>1562.6477190799476</v>
      </c>
      <c r="I58" s="75">
        <f>AIRFLOW!I26</f>
        <v>71.54249283028373</v>
      </c>
      <c r="J58" s="76">
        <f>AIRFLOW!J26</f>
        <v>0.09590146491995138</v>
      </c>
      <c r="K58" s="77">
        <f>AIRFLOW!K26</f>
        <v>4.578286708945915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364.236</v>
      </c>
      <c r="C59" s="143">
        <f>AIRFLOW!C27</f>
        <v>1512</v>
      </c>
      <c r="D59" s="144">
        <f>AIRFLOW!D27</f>
        <v>13.46</v>
      </c>
      <c r="E59" s="145">
        <f>AIRFLOW!E27</f>
        <v>22740</v>
      </c>
      <c r="F59" s="74">
        <f>25.4*AIRFLOW!F27</f>
        <v>382.5126314086828</v>
      </c>
      <c r="G59" s="75">
        <f>AIRFLOW!G27*0.472</f>
        <v>52.5917198138447</v>
      </c>
      <c r="H59" s="74">
        <f>AIRFLOW!H27</f>
        <v>1568.873407203772</v>
      </c>
      <c r="I59" s="75">
        <f>AIRFLOW!I27</f>
        <v>196.91796359381865</v>
      </c>
      <c r="J59" s="76">
        <f>AIRFLOW!J27</f>
        <v>0.26396509865123147</v>
      </c>
      <c r="K59" s="77">
        <f>AIRFLOW!K27</f>
        <v>12.55155213222644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650.24</v>
      </c>
      <c r="C60" s="143">
        <f>AIRFLOW!C28</f>
        <v>1516</v>
      </c>
      <c r="D60" s="144">
        <f>AIRFLOW!D28</f>
        <v>13.48</v>
      </c>
      <c r="E60" s="145">
        <f>AIRFLOW!E28</f>
        <v>21720</v>
      </c>
      <c r="F60" s="74">
        <f>25.4*AIRFLOW!F28</f>
        <v>672.592</v>
      </c>
      <c r="G60" s="75">
        <f>AIRFLOW!G28*0.472</f>
        <v>48.41330510878474</v>
      </c>
      <c r="H60" s="74">
        <f>AIRFLOW!H28</f>
        <v>1573.0238659529884</v>
      </c>
      <c r="I60" s="75">
        <f>AIRFLOW!I28</f>
        <v>318.74149958656324</v>
      </c>
      <c r="J60" s="76">
        <f>AIRFLOW!J28</f>
        <v>0.4272674257192537</v>
      </c>
      <c r="K60" s="77">
        <f>AIRFLOW!K28</f>
        <v>20.26297925196827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1132.078</v>
      </c>
      <c r="C61" s="143">
        <f>AIRFLOW!C29</f>
        <v>1512</v>
      </c>
      <c r="D61" s="144">
        <f>AIRFLOW!D29</f>
        <v>13.46</v>
      </c>
      <c r="E61" s="145">
        <f>AIRFLOW!E29</f>
        <v>22920</v>
      </c>
      <c r="F61" s="74">
        <f>25.4*AIRFLOW!F29</f>
        <v>1188.8834018050902</v>
      </c>
      <c r="G61" s="75">
        <f>AIRFLOW!G29*0.472</f>
        <v>40.920513059841014</v>
      </c>
      <c r="H61" s="74">
        <f>AIRFLOW!H29</f>
        <v>1568.873407203772</v>
      </c>
      <c r="I61" s="75">
        <f>AIRFLOW!I29</f>
        <v>476.21439147848645</v>
      </c>
      <c r="J61" s="76">
        <f>AIRFLOW!J29</f>
        <v>0.6383570931347003</v>
      </c>
      <c r="K61" s="77">
        <f>AIRFLOW!K29</f>
        <v>30.3539080522278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1470.152</v>
      </c>
      <c r="C62" s="143">
        <f>AIRFLOW!C30</f>
        <v>1510</v>
      </c>
      <c r="D62" s="144">
        <f>AIRFLOW!D30</f>
        <v>13.38</v>
      </c>
      <c r="E62" s="145">
        <f>AIRFLOW!E30</f>
        <v>23160</v>
      </c>
      <c r="F62" s="74">
        <f>25.4*AIRFLOW!F30</f>
        <v>1543.9212765644745</v>
      </c>
      <c r="G62" s="75">
        <f>AIRFLOW!G30*0.472</f>
        <v>35.70582919680756</v>
      </c>
      <c r="H62" s="74">
        <f>AIRFLOW!H30</f>
        <v>1566.798177829164</v>
      </c>
      <c r="I62" s="75">
        <f>AIRFLOW!I30</f>
        <v>539.6180362823629</v>
      </c>
      <c r="J62" s="76">
        <f>AIRFLOW!J30</f>
        <v>0.7233485741050442</v>
      </c>
      <c r="K62" s="77">
        <f>AIRFLOW!K30</f>
        <v>34.44081336819121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1775.46</v>
      </c>
      <c r="C63" s="143">
        <f>AIRFLOW!C31</f>
        <v>1468</v>
      </c>
      <c r="D63" s="144">
        <f>AIRFLOW!D31</f>
        <v>13.02</v>
      </c>
      <c r="E63" s="145">
        <f>AIRFLOW!E31</f>
        <v>23400</v>
      </c>
      <c r="F63" s="74">
        <f>25.4*AIRFLOW!F31</f>
        <v>1836.1660000000002</v>
      </c>
      <c r="G63" s="75">
        <f>AIRFLOW!G31*0.472</f>
        <v>28.51824</v>
      </c>
      <c r="H63" s="74">
        <f>AIRFLOW!H31</f>
        <v>1541.04</v>
      </c>
      <c r="I63" s="75">
        <f>AIRFLOW!I31</f>
        <v>512.57</v>
      </c>
      <c r="J63" s="76">
        <f>AIRFLOW!J31</f>
        <v>0.6870911528150134</v>
      </c>
      <c r="K63" s="77">
        <f>AIRFLOW!K31</f>
        <v>33.261304054404825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2063.242</v>
      </c>
      <c r="C64" s="143">
        <f>AIRFLOW!C32</f>
        <v>1400</v>
      </c>
      <c r="D64" s="144">
        <f>AIRFLOW!D32</f>
        <v>12.37</v>
      </c>
      <c r="E64" s="145">
        <f>AIRFLOW!E32</f>
        <v>24120</v>
      </c>
      <c r="F64" s="74">
        <f>25.4*AIRFLOW!F32</f>
        <v>2153.412</v>
      </c>
      <c r="G64" s="75">
        <f>AIRFLOW!G32*0.472</f>
        <v>21.37216</v>
      </c>
      <c r="H64" s="74">
        <f>AIRFLOW!H32</f>
        <v>1484.73</v>
      </c>
      <c r="I64" s="75">
        <f>AIRFLOW!I32</f>
        <v>450.56</v>
      </c>
      <c r="J64" s="76">
        <f>AIRFLOW!J32</f>
        <v>0.604</v>
      </c>
      <c r="K64" s="77">
        <f>AIRFLOW!K32</f>
        <v>30.346258242239326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2337.054</v>
      </c>
      <c r="C65" s="143">
        <f>AIRFLOW!C33</f>
        <v>1314</v>
      </c>
      <c r="D65" s="144">
        <f>AIRFLOW!D33</f>
        <v>11.52</v>
      </c>
      <c r="E65" s="145">
        <f>AIRFLOW!E33</f>
        <v>25200</v>
      </c>
      <c r="F65" s="74">
        <f>25.4*AIRFLOW!F33</f>
        <v>2427.2239999999997</v>
      </c>
      <c r="G65" s="75">
        <f>AIRFLOW!G33*0.472</f>
        <v>14.480238506209325</v>
      </c>
      <c r="H65" s="74">
        <f>AIRFLOW!H33</f>
        <v>1363.425699117564</v>
      </c>
      <c r="I65" s="75">
        <f>AIRFLOW!I33</f>
        <v>344.0390618790017</v>
      </c>
      <c r="J65" s="76">
        <f>AIRFLOW!J33</f>
        <v>0.4611783671300291</v>
      </c>
      <c r="K65" s="77">
        <f>AIRFLOW!K33</f>
        <v>25.233429449193352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2628.392</v>
      </c>
      <c r="C66" s="143">
        <f>AIRFLOW!C34</f>
        <v>1208</v>
      </c>
      <c r="D66" s="144">
        <f>AIRFLOW!D34</f>
        <v>10.54</v>
      </c>
      <c r="E66" s="145">
        <f>AIRFLOW!E34</f>
        <v>26400</v>
      </c>
      <c r="F66" s="74">
        <f>25.4*AIRFLOW!F34</f>
        <v>2729.738</v>
      </c>
      <c r="G66" s="75">
        <f>AIRFLOW!G34*0.472</f>
        <v>8.62816</v>
      </c>
      <c r="H66" s="74">
        <f>AIRFLOW!H34</f>
        <v>1253.438542263331</v>
      </c>
      <c r="I66" s="75">
        <f>AIRFLOW!I34</f>
        <v>230.58</v>
      </c>
      <c r="J66" s="76">
        <f>AIRFLOW!J34</f>
        <v>0.309088471849866</v>
      </c>
      <c r="K66" s="77">
        <f>AIRFLOW!K34</f>
        <v>18.39579622177903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2801.874</v>
      </c>
      <c r="C67" s="143">
        <f>AIRFLOW!C35</f>
        <v>1100</v>
      </c>
      <c r="D67" s="144">
        <f>AIRFLOW!D35</f>
        <v>9.48</v>
      </c>
      <c r="E67" s="145">
        <f>AIRFLOW!E35</f>
        <v>27420</v>
      </c>
      <c r="F67" s="74">
        <f>25.4*AIRFLOW!F35</f>
        <v>2918.714</v>
      </c>
      <c r="G67" s="75">
        <f>AIRFLOW!G35*0.472</f>
        <v>4.096959999999999</v>
      </c>
      <c r="H67" s="74">
        <f>AIRFLOW!H35</f>
        <v>1208</v>
      </c>
      <c r="I67" s="75">
        <f>AIRFLOW!I35</f>
        <v>117.11</v>
      </c>
      <c r="J67" s="76">
        <f>AIRFLOW!J35</f>
        <v>0.15698391420911528</v>
      </c>
      <c r="K67" s="77">
        <f>AIRFLOW!K35</f>
        <v>9.69453642384106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3094.736</v>
      </c>
      <c r="C68" s="143">
        <f>AIRFLOW!C36</f>
        <v>1042</v>
      </c>
      <c r="D68" s="144">
        <f>AIRFLOW!D36</f>
        <v>8.96</v>
      </c>
      <c r="E68" s="145">
        <f>AIRFLOW!E36</f>
        <v>28500</v>
      </c>
      <c r="F68" s="74">
        <f>25.4*AIRFLOW!F36</f>
        <v>3136.138</v>
      </c>
      <c r="G68" s="75">
        <f>AIRFLOW!G36*0.472</f>
        <v>0</v>
      </c>
      <c r="H68" s="74">
        <f>AIRFLOW!H36</f>
        <v>1141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536.61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1.240363183449498</v>
      </c>
      <c r="C74" s="143">
        <f>AIRFLOW!C26</f>
        <v>1506</v>
      </c>
      <c r="D74" s="144">
        <f>AIRFLOW!D26</f>
        <v>13.42</v>
      </c>
      <c r="E74" s="148">
        <f>AIRFLOW!E26</f>
        <v>22860</v>
      </c>
      <c r="F74" s="80">
        <f>AIRFLOW!F26*(0.07355/0.2952998)</f>
        <v>1.285195587670564</v>
      </c>
      <c r="G74" s="80">
        <f>AIRFLOW!G26*0.472*(0.001*3600)</f>
        <v>200.75250325427965</v>
      </c>
      <c r="H74" s="79">
        <f>AIRFLOW!H26</f>
        <v>1562.6477190799476</v>
      </c>
      <c r="I74" s="81">
        <f>AIRFLOW!I26</f>
        <v>71.54249283028373</v>
      </c>
      <c r="J74" s="82">
        <f>AIRFLOW!J26</f>
        <v>0.09590146491995138</v>
      </c>
      <c r="K74" s="80">
        <f>AIRFLOW!K26</f>
        <v>4.578286708945915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3.5716482029449397</v>
      </c>
      <c r="C75" s="143">
        <f>AIRFLOW!C27</f>
        <v>1512</v>
      </c>
      <c r="D75" s="144">
        <f>AIRFLOW!D27</f>
        <v>13.46</v>
      </c>
      <c r="E75" s="148">
        <f>AIRFLOW!E27</f>
        <v>22740</v>
      </c>
      <c r="F75" s="80">
        <f>AIRFLOW!F27*(0.07355/0.2952998)</f>
        <v>3.7508663409837633</v>
      </c>
      <c r="G75" s="80">
        <f>AIRFLOW!G27*0.472*(0.001*3600)</f>
        <v>189.33019132984091</v>
      </c>
      <c r="H75" s="79">
        <f>AIRFLOW!H27</f>
        <v>1568.873407203772</v>
      </c>
      <c r="I75" s="81">
        <f>AIRFLOW!I27</f>
        <v>196.91796359381865</v>
      </c>
      <c r="J75" s="82">
        <f>AIRFLOW!J27</f>
        <v>0.26396509865123147</v>
      </c>
      <c r="K75" s="80">
        <f>AIRFLOW!K27</f>
        <v>12.55155213222644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6.376164155884969</v>
      </c>
      <c r="C76" s="143">
        <f>AIRFLOW!C28</f>
        <v>1516</v>
      </c>
      <c r="D76" s="144">
        <f>AIRFLOW!D28</f>
        <v>13.48</v>
      </c>
      <c r="E76" s="148">
        <f>AIRFLOW!E28</f>
        <v>21720</v>
      </c>
      <c r="F76" s="80">
        <f>AIRFLOW!F28*(0.07355/0.2952998)</f>
        <v>6.595344798743515</v>
      </c>
      <c r="G76" s="80">
        <f>AIRFLOW!G28*0.472*(0.001*3600)</f>
        <v>174.28789839162508</v>
      </c>
      <c r="H76" s="79">
        <f>AIRFLOW!H28</f>
        <v>1573.0238659529884</v>
      </c>
      <c r="I76" s="81">
        <f>AIRFLOW!I28</f>
        <v>318.74149958656324</v>
      </c>
      <c r="J76" s="82">
        <f>AIRFLOW!J28</f>
        <v>0.4272674257192537</v>
      </c>
      <c r="K76" s="80">
        <f>AIRFLOW!K28</f>
        <v>20.26297925196827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11.101001422960667</v>
      </c>
      <c r="C77" s="143">
        <f>AIRFLOW!C29</f>
        <v>1512</v>
      </c>
      <c r="D77" s="144">
        <f>AIRFLOW!D29</f>
        <v>13.46</v>
      </c>
      <c r="E77" s="148">
        <f>AIRFLOW!E29</f>
        <v>22920</v>
      </c>
      <c r="F77" s="80">
        <f>AIRFLOW!F29*(0.07355/0.2952998)</f>
        <v>11.658027393141307</v>
      </c>
      <c r="G77" s="80">
        <f>AIRFLOW!G29*0.472*(0.001*3600)</f>
        <v>147.31384701542765</v>
      </c>
      <c r="H77" s="79">
        <f>AIRFLOW!H29</f>
        <v>1568.873407203772</v>
      </c>
      <c r="I77" s="81">
        <f>AIRFLOW!I29</f>
        <v>476.21439147848645</v>
      </c>
      <c r="J77" s="82">
        <f>AIRFLOW!J29</f>
        <v>0.6383570931347003</v>
      </c>
      <c r="K77" s="80">
        <f>AIRFLOW!K29</f>
        <v>30.3539080522278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14.416108646196172</v>
      </c>
      <c r="C78" s="143">
        <f>AIRFLOW!C30</f>
        <v>1510</v>
      </c>
      <c r="D78" s="144">
        <f>AIRFLOW!D30</f>
        <v>13.38</v>
      </c>
      <c r="E78" s="148">
        <f>AIRFLOW!E30</f>
        <v>23160</v>
      </c>
      <c r="F78" s="80">
        <f>AIRFLOW!F30*(0.07355/0.2952998)</f>
        <v>15.139480042966545</v>
      </c>
      <c r="G78" s="80">
        <f>AIRFLOW!G30*0.472*(0.001*3600)</f>
        <v>128.54098510850721</v>
      </c>
      <c r="H78" s="79">
        <f>AIRFLOW!H30</f>
        <v>1566.798177829164</v>
      </c>
      <c r="I78" s="81">
        <f>AIRFLOW!I30</f>
        <v>539.6180362823629</v>
      </c>
      <c r="J78" s="82">
        <f>AIRFLOW!J30</f>
        <v>0.7233485741050442</v>
      </c>
      <c r="K78" s="80">
        <f>AIRFLOW!K30</f>
        <v>34.44081336819121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17.409916972514036</v>
      </c>
      <c r="C79" s="143">
        <f>AIRFLOW!C31</f>
        <v>1468</v>
      </c>
      <c r="D79" s="144">
        <f>AIRFLOW!D31</f>
        <v>13.02</v>
      </c>
      <c r="E79" s="148">
        <f>AIRFLOW!E31</f>
        <v>23400</v>
      </c>
      <c r="F79" s="80">
        <f>AIRFLOW!F31*(0.07355/0.2952998)</f>
        <v>18.005191673004862</v>
      </c>
      <c r="G79" s="80">
        <f>AIRFLOW!G31*0.472*(0.001*3600)</f>
        <v>102.66566399999999</v>
      </c>
      <c r="H79" s="79">
        <f>AIRFLOW!H31</f>
        <v>1541.04</v>
      </c>
      <c r="I79" s="81">
        <f>AIRFLOW!I31</f>
        <v>512.57</v>
      </c>
      <c r="J79" s="82">
        <f>AIRFLOW!J31</f>
        <v>0.6870911528150134</v>
      </c>
      <c r="K79" s="80">
        <f>AIRFLOW!K31</f>
        <v>33.261304054404825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20.231867749317814</v>
      </c>
      <c r="C80" s="143">
        <f>AIRFLOW!C32</f>
        <v>1400</v>
      </c>
      <c r="D80" s="144">
        <f>AIRFLOW!D32</f>
        <v>12.37</v>
      </c>
      <c r="E80" s="148">
        <f>AIRFLOW!E32</f>
        <v>24120</v>
      </c>
      <c r="F80" s="80">
        <f>AIRFLOW!F32*(0.07355/0.2952998)</f>
        <v>21.116062388122174</v>
      </c>
      <c r="G80" s="80">
        <f>AIRFLOW!G32*0.472*(0.001*3600)</f>
        <v>76.93977600000001</v>
      </c>
      <c r="H80" s="79">
        <f>AIRFLOW!H32</f>
        <v>1484.73</v>
      </c>
      <c r="I80" s="81">
        <f>AIRFLOW!I32</f>
        <v>450.56</v>
      </c>
      <c r="J80" s="82">
        <f>AIRFLOW!J32</f>
        <v>0.604</v>
      </c>
      <c r="K80" s="80">
        <f>AIRFLOW!K32</f>
        <v>30.346258242239326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22.916830624335</v>
      </c>
      <c r="C81" s="143">
        <f>AIRFLOW!C33</f>
        <v>1314</v>
      </c>
      <c r="D81" s="144">
        <f>AIRFLOW!D33</f>
        <v>11.52</v>
      </c>
      <c r="E81" s="148">
        <f>AIRFLOW!E33</f>
        <v>25200</v>
      </c>
      <c r="F81" s="80">
        <f>AIRFLOW!F33*(0.07355/0.2952998)</f>
        <v>23.801025263139362</v>
      </c>
      <c r="G81" s="80">
        <f>AIRFLOW!G33*0.472*(0.001*3600)</f>
        <v>52.12885862235357</v>
      </c>
      <c r="H81" s="79">
        <f>AIRFLOW!H33</f>
        <v>1363.425699117564</v>
      </c>
      <c r="I81" s="81">
        <f>AIRFLOW!I33</f>
        <v>344.0390618790017</v>
      </c>
      <c r="J81" s="82">
        <f>AIRFLOW!J33</f>
        <v>0.4611783671300291</v>
      </c>
      <c r="K81" s="80">
        <f>AIRFLOW!K33</f>
        <v>25.233429449193352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25.773651048866274</v>
      </c>
      <c r="C82" s="143">
        <f>AIRFLOW!C34</f>
        <v>1208</v>
      </c>
      <c r="D82" s="144">
        <f>AIRFLOW!D34</f>
        <v>10.54</v>
      </c>
      <c r="E82" s="148">
        <f>AIRFLOW!E34</f>
        <v>26400</v>
      </c>
      <c r="F82" s="80">
        <f>AIRFLOW!F34*(0.07355/0.2952998)</f>
        <v>26.767436009099907</v>
      </c>
      <c r="G82" s="80">
        <f>AIRFLOW!G34*0.472*(0.001*3600)</f>
        <v>31.061376</v>
      </c>
      <c r="H82" s="79">
        <f>AIRFLOW!H34</f>
        <v>1253.438542263331</v>
      </c>
      <c r="I82" s="81">
        <f>AIRFLOW!I34</f>
        <v>230.58</v>
      </c>
      <c r="J82" s="82">
        <f>AIRFLOW!J34</f>
        <v>0.309088471849866</v>
      </c>
      <c r="K82" s="80">
        <f>AIRFLOW!K34</f>
        <v>18.39579622177903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27.474791720143397</v>
      </c>
      <c r="C83" s="143">
        <f>AIRFLOW!C35</f>
        <v>1100</v>
      </c>
      <c r="D83" s="144">
        <f>AIRFLOW!D35</f>
        <v>9.48</v>
      </c>
      <c r="E83" s="148">
        <f>AIRFLOW!E35</f>
        <v>27420</v>
      </c>
      <c r="F83" s="80">
        <f>AIRFLOW!F35*(0.07355/0.2952998)</f>
        <v>28.620508716903974</v>
      </c>
      <c r="G83" s="80">
        <f>AIRFLOW!G35*0.472*(0.001*3600)</f>
        <v>14.749055999999998</v>
      </c>
      <c r="H83" s="79">
        <f>AIRFLOW!H35</f>
        <v>1208</v>
      </c>
      <c r="I83" s="81">
        <f>AIRFLOW!I35</f>
        <v>117.11</v>
      </c>
      <c r="J83" s="82">
        <f>AIRFLOW!J35</f>
        <v>0.15698391420911528</v>
      </c>
      <c r="K83" s="80">
        <f>AIRFLOW!K35</f>
        <v>9.69453642384106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30.346556279415022</v>
      </c>
      <c r="C84" s="143">
        <f>AIRFLOW!C36</f>
        <v>1042</v>
      </c>
      <c r="D84" s="144">
        <f>AIRFLOW!D36</f>
        <v>8.96</v>
      </c>
      <c r="E84" s="148">
        <f>AIRFLOW!E36</f>
        <v>28500</v>
      </c>
      <c r="F84" s="80">
        <f>AIRFLOW!F36*(0.07355/0.2952998)</f>
        <v>30.752538606528013</v>
      </c>
      <c r="G84" s="80">
        <f>AIRFLOW!G36*0.472*(0.001*3600)</f>
        <v>0</v>
      </c>
      <c r="H84" s="79">
        <f>AIRFLOW!H36</f>
        <v>1141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536.61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111.12 in H2O, 2823 mm H2O or 27.68 kPa, Maximum open watts = 1766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111.123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2822.5242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27.677284745875212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1765.7919225603407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1859161797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