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<sst xmlns="http://schemas.openxmlformats.org/spreadsheetml/2006/main" count="170" uniqueCount="117">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</sst>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5.585729495633666</c:v>
                </c:pt>
                <c:pt idx="1">
                  <c:v>16.25697390520246</c:v>
                </c:pt>
                <c:pt idx="2">
                  <c:v>29.59602941716345</c:v>
                </c:pt>
                <c:pt idx="3">
                  <c:v>51.52210191494933</c:v>
                </c:pt>
                <c:pt idx="4">
                  <c:v>65.36137200860887</c:v>
                </c:pt>
                <c:pt idx="5">
                  <c:v>78.07515929344669</c:v>
                </c:pt>
                <c:pt idx="6">
                  <c:v>90.70557748133476</c:v>
                </c:pt>
                <c:pt idx="7">
                  <c:v>103.21094202379818</c:v>
                </c:pt>
                <c:pt idx="8">
                  <c:v>115.21609198456308</c:v>
                </c:pt>
                <c:pt idx="9">
                  <c:v>126.5959737182048</c:v>
                </c:pt>
                <c:pt idx="10">
                  <c:v>139.60155284236677</c:v>
                </c:pt>
              </c:numCache>
            </c:numRef>
          </c:yVal>
          <c:smooth val="0"/>
        </c:ser>
        <c:axId val="58640572"/>
        <c:axId val="580031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52265862"/>
        <c:axId val="630711"/>
      </c:scatterChart>
      <c:valAx>
        <c:axId val="5864057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003101"/>
        <c:crosses val="autoZero"/>
        <c:crossBetween val="midCat"/>
        <c:dispUnits/>
        <c:majorUnit val="10"/>
      </c:valAx>
      <c:valAx>
        <c:axId val="5800310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640572"/>
        <c:crosses val="autoZero"/>
        <c:crossBetween val="midCat"/>
        <c:dispUnits/>
      </c:valAx>
      <c:valAx>
        <c:axId val="52265862"/>
        <c:scaling>
          <c:orientation val="minMax"/>
        </c:scaling>
        <c:axPos val="b"/>
        <c:delete val="1"/>
        <c:majorTickMark val="in"/>
        <c:minorTickMark val="none"/>
        <c:tickLblPos val="nextTo"/>
        <c:crossAx val="630711"/>
        <c:crosses val="max"/>
        <c:crossBetween val="midCat"/>
        <c:dispUnits/>
      </c:valAx>
      <c:valAx>
        <c:axId val="63071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26586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087601"/>
        <c:crosses val="autoZero"/>
        <c:crossBetween val="midCat"/>
        <c:dispUnits/>
      </c:valAx>
      <c:valAx>
        <c:axId val="510876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76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141.87752918909513</c:v>
                </c:pt>
                <c:pt idx="1">
                  <c:v>412.9271371921425</c:v>
                </c:pt>
                <c:pt idx="2">
                  <c:v>751.7391471959515</c:v>
                </c:pt>
                <c:pt idx="3">
                  <c:v>1308.6613886397129</c:v>
                </c:pt>
                <c:pt idx="4">
                  <c:v>1660.1788490186652</c:v>
                </c:pt>
                <c:pt idx="5">
                  <c:v>1983.1090460535459</c:v>
                </c:pt>
                <c:pt idx="6">
                  <c:v>2303.921668025903</c:v>
                </c:pt>
                <c:pt idx="7">
                  <c:v>2621.5579274044735</c:v>
                </c:pt>
                <c:pt idx="8">
                  <c:v>2926.4887364079023</c:v>
                </c:pt>
                <c:pt idx="9">
                  <c:v>3215.5377324424016</c:v>
                </c:pt>
                <c:pt idx="10">
                  <c:v>3545.8794421961156</c:v>
                </c:pt>
              </c:numCache>
            </c:numRef>
          </c:yVal>
          <c:smooth val="0"/>
        </c:ser>
        <c:axId val="57135226"/>
        <c:axId val="4445498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64550564"/>
        <c:axId val="44084165"/>
      </c:scatterChart>
      <c:valAx>
        <c:axId val="5713522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4454987"/>
        <c:crosses val="autoZero"/>
        <c:crossBetween val="midCat"/>
        <c:dispUnits/>
        <c:majorUnit val="5"/>
      </c:valAx>
      <c:valAx>
        <c:axId val="444549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135226"/>
        <c:crosses val="autoZero"/>
        <c:crossBetween val="midCat"/>
        <c:dispUnits/>
      </c:valAx>
      <c:valAx>
        <c:axId val="64550564"/>
        <c:scaling>
          <c:orientation val="minMax"/>
        </c:scaling>
        <c:axPos val="b"/>
        <c:delete val="1"/>
        <c:majorTickMark val="in"/>
        <c:minorTickMark val="none"/>
        <c:tickLblPos val="nextTo"/>
        <c:crossAx val="44084165"/>
        <c:crosses val="max"/>
        <c:crossBetween val="midCat"/>
        <c:dispUnits/>
      </c:valAx>
      <c:valAx>
        <c:axId val="4408416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5505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5.36</v>
      </c>
      <c r="C26" s="126">
        <v>1556</v>
      </c>
      <c r="D26" s="127">
        <v>6.6</v>
      </c>
      <c r="E26" s="128">
        <v>25200</v>
      </c>
      <c r="F26" s="84">
        <v>5.585729495633666</v>
      </c>
      <c r="G26" s="84">
        <v>122.80813592243094</v>
      </c>
      <c r="H26" s="85">
        <v>1605.1221406842267</v>
      </c>
      <c r="I26" s="86">
        <v>80.50167862531067</v>
      </c>
      <c r="J26" s="87">
        <v>0.10791109735296336</v>
      </c>
      <c r="K26" s="86">
        <v>5.015299246385989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15.6</v>
      </c>
      <c r="C27" s="126">
        <v>1557</v>
      </c>
      <c r="D27" s="127">
        <v>6.6</v>
      </c>
      <c r="E27" s="128">
        <v>25170</v>
      </c>
      <c r="F27" s="84">
        <v>16.25697390520246</v>
      </c>
      <c r="G27" s="84">
        <v>115.64643570991228</v>
      </c>
      <c r="H27" s="85">
        <v>1606.153710183381</v>
      </c>
      <c r="I27" s="86">
        <v>220.63268887018728</v>
      </c>
      <c r="J27" s="87">
        <v>0.29575427462491594</v>
      </c>
      <c r="K27" s="86">
        <v>13.736710718988206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28.4</v>
      </c>
      <c r="C28" s="126">
        <v>1570</v>
      </c>
      <c r="D28" s="127">
        <v>6.67</v>
      </c>
      <c r="E28" s="128">
        <v>25020</v>
      </c>
      <c r="F28" s="84">
        <v>29.59602941716345</v>
      </c>
      <c r="G28" s="84">
        <v>108.27039530359716</v>
      </c>
      <c r="H28" s="85">
        <v>1619.5641136723882</v>
      </c>
      <c r="I28" s="86">
        <v>376.04608344310395</v>
      </c>
      <c r="J28" s="87">
        <v>0.5040832217735978</v>
      </c>
      <c r="K28" s="86">
        <v>23.218968626713597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49.44</v>
      </c>
      <c r="C29" s="126">
        <v>1580</v>
      </c>
      <c r="D29" s="127">
        <v>6.7</v>
      </c>
      <c r="E29" s="128">
        <v>25050</v>
      </c>
      <c r="F29" s="84">
        <v>51.52210191494933</v>
      </c>
      <c r="G29" s="84">
        <v>90.81651474567032</v>
      </c>
      <c r="H29" s="85">
        <v>1629.879808663932</v>
      </c>
      <c r="I29" s="86">
        <v>549.1061406453838</v>
      </c>
      <c r="J29" s="87">
        <v>0.7360672126613723</v>
      </c>
      <c r="K29" s="86">
        <v>33.68997748953678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62.72</v>
      </c>
      <c r="C30" s="126">
        <v>1560</v>
      </c>
      <c r="D30" s="127">
        <v>6.61</v>
      </c>
      <c r="E30" s="128">
        <v>25140</v>
      </c>
      <c r="F30" s="84">
        <v>65.36137200860887</v>
      </c>
      <c r="G30" s="84">
        <v>78.3936594909662</v>
      </c>
      <c r="H30" s="85">
        <v>1609.2484186808442</v>
      </c>
      <c r="I30" s="86">
        <v>601.3121721772659</v>
      </c>
      <c r="J30" s="87">
        <v>0.8060484881732787</v>
      </c>
      <c r="K30" s="86">
        <v>37.366025356742746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74.92</v>
      </c>
      <c r="C31" s="126">
        <v>1512</v>
      </c>
      <c r="D31" s="127">
        <v>6.39</v>
      </c>
      <c r="E31" s="128">
        <v>25770</v>
      </c>
      <c r="F31" s="84">
        <v>78.07515929344669</v>
      </c>
      <c r="G31" s="84">
        <v>62.73503035481837</v>
      </c>
      <c r="H31" s="85">
        <v>1559.7330827214337</v>
      </c>
      <c r="I31" s="86">
        <v>574.805464933938</v>
      </c>
      <c r="J31" s="87">
        <v>0.7705167090267265</v>
      </c>
      <c r="K31" s="86">
        <v>36.85280970837736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87.04</v>
      </c>
      <c r="C32" s="126">
        <v>1432</v>
      </c>
      <c r="D32" s="127">
        <v>6.02</v>
      </c>
      <c r="E32" s="128">
        <v>26790</v>
      </c>
      <c r="F32" s="84">
        <v>90.70557748133476</v>
      </c>
      <c r="G32" s="84">
        <v>46.80206982877715</v>
      </c>
      <c r="H32" s="85">
        <v>1477.2075227890828</v>
      </c>
      <c r="I32" s="86">
        <v>498.1922301284792</v>
      </c>
      <c r="J32" s="87">
        <v>0.6678180028531893</v>
      </c>
      <c r="K32" s="86">
        <v>33.725270311909426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99.04</v>
      </c>
      <c r="C33" s="126">
        <v>1332</v>
      </c>
      <c r="D33" s="127">
        <v>5.59</v>
      </c>
      <c r="E33" s="128">
        <v>28080</v>
      </c>
      <c r="F33" s="84">
        <v>103.21094202379818</v>
      </c>
      <c r="G33" s="84">
        <v>31.86613730529372</v>
      </c>
      <c r="H33" s="85">
        <v>1374.050572873644</v>
      </c>
      <c r="I33" s="86">
        <v>385.96956649654874</v>
      </c>
      <c r="J33" s="87">
        <v>0.5173854778774112</v>
      </c>
      <c r="K33" s="86">
        <v>28.089909797813682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110.56</v>
      </c>
      <c r="C34" s="126">
        <v>1222</v>
      </c>
      <c r="D34" s="127">
        <v>5.1</v>
      </c>
      <c r="E34" s="128">
        <v>29670</v>
      </c>
      <c r="F34" s="84">
        <v>115.21609198456308</v>
      </c>
      <c r="G34" s="84">
        <v>18.89005942997752</v>
      </c>
      <c r="H34" s="85">
        <v>1260.5779279666613</v>
      </c>
      <c r="I34" s="86">
        <v>255.41380185475077</v>
      </c>
      <c r="J34" s="87">
        <v>0.3423777504755372</v>
      </c>
      <c r="K34" s="86">
        <v>20.261643186688076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121.48</v>
      </c>
      <c r="C35" s="126">
        <v>1140</v>
      </c>
      <c r="D35" s="127">
        <v>4.72</v>
      </c>
      <c r="E35" s="128">
        <v>30150</v>
      </c>
      <c r="F35" s="84">
        <v>126.5959737182048</v>
      </c>
      <c r="G35" s="84">
        <v>9.070680631785539</v>
      </c>
      <c r="H35" s="85">
        <v>1175.9892290360015</v>
      </c>
      <c r="I35" s="86">
        <v>134.75896500651808</v>
      </c>
      <c r="J35" s="87">
        <v>0.18064204424466232</v>
      </c>
      <c r="K35" s="86">
        <v>11.45920061844313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133.96</v>
      </c>
      <c r="C36" s="126">
        <v>1071</v>
      </c>
      <c r="D36" s="127">
        <v>4.43</v>
      </c>
      <c r="E36" s="128">
        <v>31620</v>
      </c>
      <c r="F36" s="84">
        <v>139.60155284236677</v>
      </c>
      <c r="G36" s="84">
        <v>0</v>
      </c>
      <c r="H36" s="85">
        <v>1104.8109335943489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602.3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0.5947162439576722</v>
      </c>
      <c r="BD41" s="5">
        <f aca="true" t="shared" si="0" ref="BD41:BD50">IF(ISERR(($BE$21*0.4912-B26*0.03607)/($BE$21*0.4912)),0,($BE$21*0.4912-B26*0.03607)/($BE$21*0.4912))</f>
        <v>0.9861720868511205</v>
      </c>
      <c r="BF41">
        <f aca="true" t="shared" si="1" ref="BF41:BF50">(I26*63025)/(746*E26)</f>
        <v>0.26988479804248083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0.5835952172221252</v>
      </c>
      <c r="BD42" s="5">
        <f t="shared" si="0"/>
        <v>0.959754581133858</v>
      </c>
      <c r="BF42">
        <f t="shared" si="1"/>
        <v>0.7405607134777643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0.5831184561802636</v>
      </c>
      <c r="BD43" s="5">
        <f t="shared" si="0"/>
        <v>0.9267326989872802</v>
      </c>
      <c r="BF43">
        <f t="shared" si="1"/>
        <v>1.269777979707474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0.5792312091818695</v>
      </c>
      <c r="BD44" s="5">
        <f t="shared" si="0"/>
        <v>0.8724529802088427</v>
      </c>
      <c r="BF44">
        <f t="shared" si="1"/>
        <v>1.8519215999194807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0.5798038180282569</v>
      </c>
      <c r="BD45" s="5">
        <f t="shared" si="0"/>
        <v>0.838192777481768</v>
      </c>
      <c r="BF45">
        <f t="shared" si="1"/>
        <v>2.02073213870807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0.5778419565610873</v>
      </c>
      <c r="BD46" s="5">
        <f t="shared" si="0"/>
        <v>0.8067187960608108</v>
      </c>
      <c r="BF46">
        <f t="shared" si="1"/>
        <v>1.8844321143348635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0.5759262314574013</v>
      </c>
      <c r="BD47" s="5">
        <f t="shared" si="0"/>
        <v>0.7754512014032698</v>
      </c>
      <c r="BF47">
        <f t="shared" si="1"/>
        <v>1.5710798667346866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0.5743842036467749</v>
      </c>
      <c r="BD48" s="5">
        <f t="shared" si="0"/>
        <v>0.7444931868908529</v>
      </c>
      <c r="BF48">
        <f t="shared" si="1"/>
        <v>1.161261386866946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0.5729409065546244</v>
      </c>
      <c r="BD49" s="5">
        <f t="shared" si="0"/>
        <v>0.7147734929589328</v>
      </c>
      <c r="BF49">
        <f t="shared" si="1"/>
        <v>0.7272786560067656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0.590562343691854</v>
      </c>
      <c r="BD50" s="5">
        <f t="shared" si="0"/>
        <v>0.6866016997526334</v>
      </c>
      <c r="BF50">
        <f t="shared" si="1"/>
        <v>0.3776107740802601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136.144</v>
      </c>
      <c r="C58" s="143">
        <f>AIRFLOW!C26</f>
        <v>1556</v>
      </c>
      <c r="D58" s="144">
        <f>AIRFLOW!D26</f>
        <v>6.6</v>
      </c>
      <c r="E58" s="145">
        <f>AIRFLOW!E26</f>
        <v>25200</v>
      </c>
      <c r="F58" s="74">
        <f>25.4*AIRFLOW!F26</f>
        <v>141.87752918909513</v>
      </c>
      <c r="G58" s="75">
        <f>AIRFLOW!G26*0.472</f>
        <v>57.9654401553874</v>
      </c>
      <c r="H58" s="74">
        <f>AIRFLOW!H26</f>
        <v>1605.1221406842267</v>
      </c>
      <c r="I58" s="75">
        <f>AIRFLOW!I26</f>
        <v>80.50167862531067</v>
      </c>
      <c r="J58" s="76">
        <f>AIRFLOW!J26</f>
        <v>0.10791109735296336</v>
      </c>
      <c r="K58" s="77">
        <f>AIRFLOW!K26</f>
        <v>5.015299246385989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396.23999999999995</v>
      </c>
      <c r="C59" s="143">
        <f>AIRFLOW!C27</f>
        <v>1557</v>
      </c>
      <c r="D59" s="144">
        <f>AIRFLOW!D27</f>
        <v>6.6</v>
      </c>
      <c r="E59" s="145">
        <f>AIRFLOW!E27</f>
        <v>25170</v>
      </c>
      <c r="F59" s="74">
        <f>25.4*AIRFLOW!F27</f>
        <v>412.9271371921425</v>
      </c>
      <c r="G59" s="75">
        <f>AIRFLOW!G27*0.472</f>
        <v>54.58511765507859</v>
      </c>
      <c r="H59" s="74">
        <f>AIRFLOW!H27</f>
        <v>1606.153710183381</v>
      </c>
      <c r="I59" s="75">
        <f>AIRFLOW!I27</f>
        <v>220.63268887018728</v>
      </c>
      <c r="J59" s="76">
        <f>AIRFLOW!J27</f>
        <v>0.29575427462491594</v>
      </c>
      <c r="K59" s="77">
        <f>AIRFLOW!K27</f>
        <v>13.736710718988206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721.3599999999999</v>
      </c>
      <c r="C60" s="143">
        <f>AIRFLOW!C28</f>
        <v>1570</v>
      </c>
      <c r="D60" s="144">
        <f>AIRFLOW!D28</f>
        <v>6.67</v>
      </c>
      <c r="E60" s="145">
        <f>AIRFLOW!E28</f>
        <v>25020</v>
      </c>
      <c r="F60" s="74">
        <f>25.4*AIRFLOW!F28</f>
        <v>751.7391471959515</v>
      </c>
      <c r="G60" s="75">
        <f>AIRFLOW!G28*0.472</f>
        <v>51.10362658329785</v>
      </c>
      <c r="H60" s="74">
        <f>AIRFLOW!H28</f>
        <v>1619.5641136723882</v>
      </c>
      <c r="I60" s="75">
        <f>AIRFLOW!I28</f>
        <v>376.04608344310395</v>
      </c>
      <c r="J60" s="76">
        <f>AIRFLOW!J28</f>
        <v>0.5040832217735978</v>
      </c>
      <c r="K60" s="77">
        <f>AIRFLOW!K28</f>
        <v>23.218968626713597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1255.7759999999998</v>
      </c>
      <c r="C61" s="143">
        <f>AIRFLOW!C29</f>
        <v>1580</v>
      </c>
      <c r="D61" s="144">
        <f>AIRFLOW!D29</f>
        <v>6.7</v>
      </c>
      <c r="E61" s="145">
        <f>AIRFLOW!E29</f>
        <v>25050</v>
      </c>
      <c r="F61" s="74">
        <f>25.4*AIRFLOW!F29</f>
        <v>1308.6613886397129</v>
      </c>
      <c r="G61" s="75">
        <f>AIRFLOW!G29*0.472</f>
        <v>42.86539495995639</v>
      </c>
      <c r="H61" s="74">
        <f>AIRFLOW!H29</f>
        <v>1629.879808663932</v>
      </c>
      <c r="I61" s="75">
        <f>AIRFLOW!I29</f>
        <v>549.1061406453838</v>
      </c>
      <c r="J61" s="76">
        <f>AIRFLOW!J29</f>
        <v>0.7360672126613723</v>
      </c>
      <c r="K61" s="77">
        <f>AIRFLOW!K29</f>
        <v>33.68997748953678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1593.088</v>
      </c>
      <c r="C62" s="143">
        <f>AIRFLOW!C30</f>
        <v>1560</v>
      </c>
      <c r="D62" s="144">
        <f>AIRFLOW!D30</f>
        <v>6.61</v>
      </c>
      <c r="E62" s="145">
        <f>AIRFLOW!E30</f>
        <v>25140</v>
      </c>
      <c r="F62" s="74">
        <f>25.4*AIRFLOW!F30</f>
        <v>1660.1788490186652</v>
      </c>
      <c r="G62" s="75">
        <f>AIRFLOW!G30*0.472</f>
        <v>37.00180727973604</v>
      </c>
      <c r="H62" s="74">
        <f>AIRFLOW!H30</f>
        <v>1609.2484186808442</v>
      </c>
      <c r="I62" s="75">
        <f>AIRFLOW!I30</f>
        <v>601.3121721772659</v>
      </c>
      <c r="J62" s="76">
        <f>AIRFLOW!J30</f>
        <v>0.8060484881732787</v>
      </c>
      <c r="K62" s="77">
        <f>AIRFLOW!K30</f>
        <v>37.366025356742746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1902.9679999999998</v>
      </c>
      <c r="C63" s="143">
        <f>AIRFLOW!C31</f>
        <v>1512</v>
      </c>
      <c r="D63" s="144">
        <f>AIRFLOW!D31</f>
        <v>6.39</v>
      </c>
      <c r="E63" s="145">
        <f>AIRFLOW!E31</f>
        <v>25770</v>
      </c>
      <c r="F63" s="74">
        <f>25.4*AIRFLOW!F31</f>
        <v>1983.1090460535459</v>
      </c>
      <c r="G63" s="75">
        <f>AIRFLOW!G31*0.472</f>
        <v>29.61093432747427</v>
      </c>
      <c r="H63" s="74">
        <f>AIRFLOW!H31</f>
        <v>1559.7330827214337</v>
      </c>
      <c r="I63" s="75">
        <f>AIRFLOW!I31</f>
        <v>574.805464933938</v>
      </c>
      <c r="J63" s="76">
        <f>AIRFLOW!J31</f>
        <v>0.7705167090267265</v>
      </c>
      <c r="K63" s="77">
        <f>AIRFLOW!K31</f>
        <v>36.85280970837736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2210.8160000000003</v>
      </c>
      <c r="C64" s="143">
        <f>AIRFLOW!C32</f>
        <v>1432</v>
      </c>
      <c r="D64" s="144">
        <f>AIRFLOW!D32</f>
        <v>6.02</v>
      </c>
      <c r="E64" s="145">
        <f>AIRFLOW!E32</f>
        <v>26790</v>
      </c>
      <c r="F64" s="74">
        <f>25.4*AIRFLOW!F32</f>
        <v>2303.921668025903</v>
      </c>
      <c r="G64" s="75">
        <f>AIRFLOW!G32*0.472</f>
        <v>22.090576959182812</v>
      </c>
      <c r="H64" s="74">
        <f>AIRFLOW!H32</f>
        <v>1477.2075227890828</v>
      </c>
      <c r="I64" s="75">
        <f>AIRFLOW!I32</f>
        <v>498.1922301284792</v>
      </c>
      <c r="J64" s="76">
        <f>AIRFLOW!J32</f>
        <v>0.6678180028531893</v>
      </c>
      <c r="K64" s="77">
        <f>AIRFLOW!K32</f>
        <v>33.725270311909426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2515.616</v>
      </c>
      <c r="C65" s="143">
        <f>AIRFLOW!C33</f>
        <v>1332</v>
      </c>
      <c r="D65" s="144">
        <f>AIRFLOW!D33</f>
        <v>5.59</v>
      </c>
      <c r="E65" s="145">
        <f>AIRFLOW!E33</f>
        <v>28080</v>
      </c>
      <c r="F65" s="74">
        <f>25.4*AIRFLOW!F33</f>
        <v>2621.5579274044735</v>
      </c>
      <c r="G65" s="75">
        <f>AIRFLOW!G33*0.472</f>
        <v>15.040816808098635</v>
      </c>
      <c r="H65" s="74">
        <f>AIRFLOW!H33</f>
        <v>1374.050572873644</v>
      </c>
      <c r="I65" s="75">
        <f>AIRFLOW!I33</f>
        <v>385.96956649654874</v>
      </c>
      <c r="J65" s="76">
        <f>AIRFLOW!J33</f>
        <v>0.5173854778774112</v>
      </c>
      <c r="K65" s="77">
        <f>AIRFLOW!K33</f>
        <v>28.089909797813682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2808.2239999999997</v>
      </c>
      <c r="C66" s="143">
        <f>AIRFLOW!C34</f>
        <v>1222</v>
      </c>
      <c r="D66" s="144">
        <f>AIRFLOW!D34</f>
        <v>5.1</v>
      </c>
      <c r="E66" s="145">
        <f>AIRFLOW!E34</f>
        <v>29670</v>
      </c>
      <c r="F66" s="74">
        <f>25.4*AIRFLOW!F34</f>
        <v>2926.4887364079023</v>
      </c>
      <c r="G66" s="75">
        <f>AIRFLOW!G34*0.472</f>
        <v>8.916108050949388</v>
      </c>
      <c r="H66" s="74">
        <f>AIRFLOW!H34</f>
        <v>1260.5779279666613</v>
      </c>
      <c r="I66" s="75">
        <f>AIRFLOW!I34</f>
        <v>255.41380185475077</v>
      </c>
      <c r="J66" s="76">
        <f>AIRFLOW!J34</f>
        <v>0.3423777504755372</v>
      </c>
      <c r="K66" s="77">
        <f>AIRFLOW!K34</f>
        <v>20.261643186688076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3085.592</v>
      </c>
      <c r="C67" s="143">
        <f>AIRFLOW!C35</f>
        <v>1140</v>
      </c>
      <c r="D67" s="144">
        <f>AIRFLOW!D35</f>
        <v>4.72</v>
      </c>
      <c r="E67" s="145">
        <f>AIRFLOW!E35</f>
        <v>30150</v>
      </c>
      <c r="F67" s="74">
        <f>25.4*AIRFLOW!F35</f>
        <v>3215.5377324424016</v>
      </c>
      <c r="G67" s="75">
        <f>AIRFLOW!G35*0.472</f>
        <v>4.281361258202774</v>
      </c>
      <c r="H67" s="74">
        <f>AIRFLOW!H35</f>
        <v>1175.9892290360015</v>
      </c>
      <c r="I67" s="75">
        <f>AIRFLOW!I35</f>
        <v>134.75896500651808</v>
      </c>
      <c r="J67" s="76">
        <f>AIRFLOW!J35</f>
        <v>0.18064204424466232</v>
      </c>
      <c r="K67" s="77">
        <f>AIRFLOW!K35</f>
        <v>11.45920061844313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3402.584</v>
      </c>
      <c r="C68" s="143">
        <f>AIRFLOW!C36</f>
        <v>1071</v>
      </c>
      <c r="D68" s="144">
        <f>AIRFLOW!D36</f>
        <v>4.43</v>
      </c>
      <c r="E68" s="145">
        <f>AIRFLOW!E36</f>
        <v>31620</v>
      </c>
      <c r="F68" s="74">
        <f>25.4*AIRFLOW!F36</f>
        <v>3545.8794421961156</v>
      </c>
      <c r="G68" s="75">
        <f>AIRFLOW!G36*0.472</f>
        <v>0</v>
      </c>
      <c r="H68" s="74">
        <f>AIRFLOW!H36</f>
        <v>1104.8109335943489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602.3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1.3350093701384154</v>
      </c>
      <c r="C74" s="143">
        <f>AIRFLOW!C26</f>
        <v>1556</v>
      </c>
      <c r="D74" s="144">
        <f>AIRFLOW!D26</f>
        <v>6.6</v>
      </c>
      <c r="E74" s="148">
        <f>AIRFLOW!E26</f>
        <v>25200</v>
      </c>
      <c r="F74" s="80">
        <f>AIRFLOW!F26*(0.07355/0.2952998)</f>
        <v>1.3912315700987816</v>
      </c>
      <c r="G74" s="80">
        <f>AIRFLOW!G26*0.472*(0.001*3600)</f>
        <v>208.67558455939465</v>
      </c>
      <c r="H74" s="79">
        <f>AIRFLOW!H26</f>
        <v>1605.1221406842267</v>
      </c>
      <c r="I74" s="81">
        <f>AIRFLOW!I26</f>
        <v>80.50167862531067</v>
      </c>
      <c r="J74" s="82">
        <f>AIRFLOW!J26</f>
        <v>0.10791109735296336</v>
      </c>
      <c r="K74" s="80">
        <f>AIRFLOW!K26</f>
        <v>5.015299246385989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3.885475032492403</v>
      </c>
      <c r="C75" s="143">
        <f>AIRFLOW!C27</f>
        <v>1557</v>
      </c>
      <c r="D75" s="144">
        <f>AIRFLOW!D27</f>
        <v>6.6</v>
      </c>
      <c r="E75" s="148">
        <f>AIRFLOW!E27</f>
        <v>25170</v>
      </c>
      <c r="F75" s="80">
        <f>AIRFLOW!F27*(0.07355/0.2952998)</f>
        <v>4.049106808496454</v>
      </c>
      <c r="G75" s="80">
        <f>AIRFLOW!G27*0.472*(0.001*3600)</f>
        <v>196.50642355828293</v>
      </c>
      <c r="H75" s="79">
        <f>AIRFLOW!H27</f>
        <v>1606.153710183381</v>
      </c>
      <c r="I75" s="81">
        <f>AIRFLOW!I27</f>
        <v>220.63268887018728</v>
      </c>
      <c r="J75" s="82">
        <f>AIRFLOW!J27</f>
        <v>0.29575427462491594</v>
      </c>
      <c r="K75" s="80">
        <f>AIRFLOW!K27</f>
        <v>13.736710718988206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7.073557110434887</v>
      </c>
      <c r="C76" s="143">
        <f>AIRFLOW!C28</f>
        <v>1570</v>
      </c>
      <c r="D76" s="144">
        <f>AIRFLOW!D28</f>
        <v>6.67</v>
      </c>
      <c r="E76" s="148">
        <f>AIRFLOW!E28</f>
        <v>25020</v>
      </c>
      <c r="F76" s="80">
        <f>AIRFLOW!F28*(0.07355/0.2952998)</f>
        <v>7.371450856493543</v>
      </c>
      <c r="G76" s="80">
        <f>AIRFLOW!G28*0.472*(0.001*3600)</f>
        <v>183.97305569987228</v>
      </c>
      <c r="H76" s="79">
        <f>AIRFLOW!H28</f>
        <v>1619.5641136723882</v>
      </c>
      <c r="I76" s="81">
        <f>AIRFLOW!I28</f>
        <v>376.04608344310395</v>
      </c>
      <c r="J76" s="82">
        <f>AIRFLOW!J28</f>
        <v>0.5040832217735978</v>
      </c>
      <c r="K76" s="80">
        <f>AIRFLOW!K28</f>
        <v>23.218968626713597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12.313967026052845</v>
      </c>
      <c r="C77" s="143">
        <f>AIRFLOW!C29</f>
        <v>1580</v>
      </c>
      <c r="D77" s="144">
        <f>AIRFLOW!D29</f>
        <v>6.7</v>
      </c>
      <c r="E77" s="148">
        <f>AIRFLOW!E29</f>
        <v>25050</v>
      </c>
      <c r="F77" s="80">
        <f>AIRFLOW!F29*(0.07355/0.2952998)</f>
        <v>12.83255388538876</v>
      </c>
      <c r="G77" s="80">
        <f>AIRFLOW!G29*0.472*(0.001*3600)</f>
        <v>154.315421855843</v>
      </c>
      <c r="H77" s="79">
        <f>AIRFLOW!H29</f>
        <v>1629.879808663932</v>
      </c>
      <c r="I77" s="81">
        <f>AIRFLOW!I29</f>
        <v>549.1061406453838</v>
      </c>
      <c r="J77" s="82">
        <f>AIRFLOW!J29</f>
        <v>0.7360672126613723</v>
      </c>
      <c r="K77" s="80">
        <f>AIRFLOW!K29</f>
        <v>33.68997748953678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15.621602181918174</v>
      </c>
      <c r="C78" s="143">
        <f>AIRFLOW!C30</f>
        <v>1560</v>
      </c>
      <c r="D78" s="144">
        <f>AIRFLOW!D30</f>
        <v>6.61</v>
      </c>
      <c r="E78" s="148">
        <f>AIRFLOW!E30</f>
        <v>25140</v>
      </c>
      <c r="F78" s="80">
        <f>AIRFLOW!F30*(0.07355/0.2952998)</f>
        <v>16.279485835185742</v>
      </c>
      <c r="G78" s="80">
        <f>AIRFLOW!G30*0.472*(0.001*3600)</f>
        <v>133.20650620704976</v>
      </c>
      <c r="H78" s="79">
        <f>AIRFLOW!H30</f>
        <v>1609.2484186808442</v>
      </c>
      <c r="I78" s="81">
        <f>AIRFLOW!I30</f>
        <v>601.3121721772659</v>
      </c>
      <c r="J78" s="82">
        <f>AIRFLOW!J30</f>
        <v>0.8060484881732787</v>
      </c>
      <c r="K78" s="80">
        <f>AIRFLOW!K30</f>
        <v>37.366025356742746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18.660242912457104</v>
      </c>
      <c r="C79" s="143">
        <f>AIRFLOW!C31</f>
        <v>1512</v>
      </c>
      <c r="D79" s="144">
        <f>AIRFLOW!D31</f>
        <v>6.39</v>
      </c>
      <c r="E79" s="148">
        <f>AIRFLOW!E31</f>
        <v>25770</v>
      </c>
      <c r="F79" s="80">
        <f>AIRFLOW!F31*(0.07355/0.2952998)</f>
        <v>19.446095005932968</v>
      </c>
      <c r="G79" s="80">
        <f>AIRFLOW!G31*0.472*(0.001*3600)</f>
        <v>106.59936357890737</v>
      </c>
      <c r="H79" s="79">
        <f>AIRFLOW!H31</f>
        <v>1559.7330827214337</v>
      </c>
      <c r="I79" s="81">
        <f>AIRFLOW!I31</f>
        <v>574.805464933938</v>
      </c>
      <c r="J79" s="82">
        <f>AIRFLOW!J31</f>
        <v>0.7705167090267265</v>
      </c>
      <c r="K79" s="80">
        <f>AIRFLOW!K31</f>
        <v>36.85280970837736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21.678958130008898</v>
      </c>
      <c r="C80" s="143">
        <f>AIRFLOW!C32</f>
        <v>1432</v>
      </c>
      <c r="D80" s="144">
        <f>AIRFLOW!D32</f>
        <v>6.02</v>
      </c>
      <c r="E80" s="148">
        <f>AIRFLOW!E32</f>
        <v>26790</v>
      </c>
      <c r="F80" s="80">
        <f>AIRFLOW!F32*(0.07355/0.2952998)</f>
        <v>22.591939526380212</v>
      </c>
      <c r="G80" s="80">
        <f>AIRFLOW!G32*0.472*(0.001*3600)</f>
        <v>79.52607705305813</v>
      </c>
      <c r="H80" s="79">
        <f>AIRFLOW!H32</f>
        <v>1477.2075227890828</v>
      </c>
      <c r="I80" s="81">
        <f>AIRFLOW!I32</f>
        <v>498.1922301284792</v>
      </c>
      <c r="J80" s="82">
        <f>AIRFLOW!J32</f>
        <v>0.6678180028531893</v>
      </c>
      <c r="K80" s="80">
        <f>AIRFLOW!K32</f>
        <v>33.725270311909426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24.667785078079977</v>
      </c>
      <c r="C81" s="143">
        <f>AIRFLOW!C33</f>
        <v>1332</v>
      </c>
      <c r="D81" s="144">
        <f>AIRFLOW!D33</f>
        <v>5.59</v>
      </c>
      <c r="E81" s="148">
        <f>AIRFLOW!E33</f>
        <v>28080</v>
      </c>
      <c r="F81" s="80">
        <f>AIRFLOW!F33*(0.07355/0.2952998)</f>
        <v>25.706637071377486</v>
      </c>
      <c r="G81" s="80">
        <f>AIRFLOW!G33*0.472*(0.001*3600)</f>
        <v>54.14694050915509</v>
      </c>
      <c r="H81" s="79">
        <f>AIRFLOW!H33</f>
        <v>1374.050572873644</v>
      </c>
      <c r="I81" s="81">
        <f>AIRFLOW!I33</f>
        <v>385.96956649654874</v>
      </c>
      <c r="J81" s="82">
        <f>AIRFLOW!J33</f>
        <v>0.5173854778774112</v>
      </c>
      <c r="K81" s="80">
        <f>AIRFLOW!K33</f>
        <v>28.089909797813682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27.53705894822821</v>
      </c>
      <c r="C82" s="143">
        <f>AIRFLOW!C34</f>
        <v>1222</v>
      </c>
      <c r="D82" s="144">
        <f>AIRFLOW!D34</f>
        <v>5.1</v>
      </c>
      <c r="E82" s="148">
        <f>AIRFLOW!E34</f>
        <v>29670</v>
      </c>
      <c r="F82" s="80">
        <f>AIRFLOW!F34*(0.07355/0.2952998)</f>
        <v>28.696746714574868</v>
      </c>
      <c r="G82" s="80">
        <f>AIRFLOW!G34*0.472*(0.001*3600)</f>
        <v>32.0979889834178</v>
      </c>
      <c r="H82" s="79">
        <f>AIRFLOW!H34</f>
        <v>1260.5779279666613</v>
      </c>
      <c r="I82" s="81">
        <f>AIRFLOW!I34</f>
        <v>255.41380185475077</v>
      </c>
      <c r="J82" s="82">
        <f>AIRFLOW!J34</f>
        <v>0.3423777504755372</v>
      </c>
      <c r="K82" s="80">
        <f>AIRFLOW!K34</f>
        <v>20.261643186688076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30.256891470972892</v>
      </c>
      <c r="C83" s="143">
        <f>AIRFLOW!C35</f>
        <v>1140</v>
      </c>
      <c r="D83" s="144">
        <f>AIRFLOW!D35</f>
        <v>4.72</v>
      </c>
      <c r="E83" s="148">
        <f>AIRFLOW!E35</f>
        <v>30150</v>
      </c>
      <c r="F83" s="80">
        <f>AIRFLOW!F35*(0.07355/0.2952998)</f>
        <v>31.531121480522383</v>
      </c>
      <c r="G83" s="80">
        <f>AIRFLOW!G35*0.472*(0.001*3600)</f>
        <v>15.412900529529988</v>
      </c>
      <c r="H83" s="79">
        <f>AIRFLOW!H35</f>
        <v>1175.9892290360015</v>
      </c>
      <c r="I83" s="81">
        <f>AIRFLOW!I35</f>
        <v>134.75896500651808</v>
      </c>
      <c r="J83" s="82">
        <f>AIRFLOW!J35</f>
        <v>0.18064204424466232</v>
      </c>
      <c r="K83" s="80">
        <f>AIRFLOW!K35</f>
        <v>11.45920061844313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33.36527149696682</v>
      </c>
      <c r="C84" s="143">
        <f>AIRFLOW!C36</f>
        <v>1071</v>
      </c>
      <c r="D84" s="144">
        <f>AIRFLOW!D36</f>
        <v>4.43</v>
      </c>
      <c r="E84" s="148">
        <f>AIRFLOW!E36</f>
        <v>31620</v>
      </c>
      <c r="F84" s="80">
        <f>AIRFLOW!F36*(0.07355/0.2952998)</f>
        <v>34.77040692731955</v>
      </c>
      <c r="G84" s="80">
        <f>AIRFLOW!G36*0.472*(0.001*3600)</f>
        <v>0</v>
      </c>
      <c r="H84" s="79">
        <f>AIRFLOW!H36</f>
        <v>1104.8109335943489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602.3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125.64 in H2O, 3191 mm H2O or 31.29 kPa, Maximum open watts = 1814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125.6413975581301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3191.291497976504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31.293366234587594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1813.788018973176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2009-02-03T13:26:35Z</dcterms:modified>
  <cp:category/>
  <cp:version/>
  <cp:contentType/>
  <cp:contentStatus/>
</cp:coreProperties>
</file>