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<sst xmlns="http://schemas.openxmlformats.org/spreadsheetml/2006/main" count="170" uniqueCount="117">
  <si>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</si>
  <si>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</si>
  <si>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</si>
  <si>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</si>
  <si>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</si>
  <si>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</si>
  <si>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</si>
  <si>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</si>
  <si>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</si>
  <si>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</si>
  <si>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</si>
  <si>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</si>
  <si>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</si>
  <si>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</si>
  <si>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</si>
  <si>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</si>
  <si>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</si>
  <si>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</si>
  <si>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</si>
  <si>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</si>
  <si>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</si>
  <si>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</si>
  <si>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</si>
  <si>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</si>
  <si>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</si>
  <si>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</si>
  <si>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</si>
  <si>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</si>
  <si>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</si>
  <si>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</si>
  <si>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</si>
  <si>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</si>
  <si>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</si>
  <si>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</si>
  <si>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</si>
  <si>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</si>
  <si>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</si>
  <si>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</si>
  <si>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</si>
  <si>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</si>
  <si>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</si>
  <si>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</si>
  <si>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</si>
  <si>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</si>
  <si>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</si>
  <si>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</si>
  <si>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</si>
  <si>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</si>
  <si>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</si>
  <si>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</si>
  <si>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</si>
  <si>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</si>
  <si>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</si>
  <si>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</si>
  <si>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</si>
  <si>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</si>
  <si>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</si>
  <si>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</si>
  <si>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</si>
  <si>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</si>
  <si>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</si>
  <si>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</si>
  <si>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</si>
  <si>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</si>
  <si>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</si>
  <si>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</si>
  <si>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</si>
  <si>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</si>
  <si>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</si>
  <si>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</si>
  <si>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</si>
  <si>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</si>
  <si>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</si>
  <si>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</si>
  <si>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</si>
  <si>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</si>
  <si>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</si>
  <si>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</si>
  <si>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</si>
  <si>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</si>
  <si>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</si>
  <si>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</si>
  <si>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</si>
  <si>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</si>
  <si>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</si>
  <si>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</si>
  <si>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</si>
  <si>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</si>
  <si>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</si>
  <si>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</si>
  <si>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</si>
  <si>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</si>
  <si>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</si>
  <si>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</si>
  <si>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</si>
  <si>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</si>
  <si>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</si>
  <si>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</si>
  <si>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</si>
  <si>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</si>
  <si>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</si>
  <si>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</si>
  <si>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</si>
  <si>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</si>
  <si>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</si>
  <si>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</si>
  <si>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</si>
  <si>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</si>
  <si>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</si>
  <si>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</si>
  <si>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</si>
  <si>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</si>
  <si>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</si>
  <si>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</si>
  <si>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</si>
  <si>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</si>
  <si>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LH9992-220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</si>
</sst>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6301854"/>
        <c:axId val="3695463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4156296"/>
        <c:axId val="40535753"/>
      </c:scatterChart>
      <c:valAx>
        <c:axId val="56301854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6954639"/>
        <c:crosses val="autoZero"/>
        <c:crossBetween val="midCat"/>
        <c:dispUnits/>
        <c:majorUnit val="10"/>
      </c:valAx>
      <c:valAx>
        <c:axId val="3695463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6301854"/>
        <c:crosses val="autoZero"/>
        <c:crossBetween val="midCat"/>
        <c:dispUnits/>
      </c:valAx>
      <c:valAx>
        <c:axId val="64156296"/>
        <c:scaling>
          <c:orientation val="minMax"/>
        </c:scaling>
        <c:axPos val="b"/>
        <c:delete val="1"/>
        <c:majorTickMark val="in"/>
        <c:minorTickMark val="none"/>
        <c:tickLblPos val="nextTo"/>
        <c:crossAx val="40535753"/>
        <c:crosses val="max"/>
        <c:crossBetween val="midCat"/>
        <c:dispUnits/>
      </c:valAx>
      <c:valAx>
        <c:axId val="4053575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15629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9277458"/>
        <c:axId val="62170531"/>
      </c:scatterChart>
      <c:valAx>
        <c:axId val="2927745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2170531"/>
        <c:crosses val="autoZero"/>
        <c:crossBetween val="midCat"/>
        <c:dispUnits/>
      </c:valAx>
      <c:valAx>
        <c:axId val="6217053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2774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2663868"/>
        <c:axId val="264822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3833990"/>
        <c:axId val="13179319"/>
      </c:scatterChart>
      <c:valAx>
        <c:axId val="2266386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648221"/>
        <c:crosses val="autoZero"/>
        <c:crossBetween val="midCat"/>
        <c:dispUnits/>
        <c:majorUnit val="5"/>
      </c:valAx>
      <c:valAx>
        <c:axId val="264822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663868"/>
        <c:crosses val="autoZero"/>
        <c:crossBetween val="midCat"/>
        <c:dispUnits/>
      </c:valAx>
      <c:valAx>
        <c:axId val="23833990"/>
        <c:scaling>
          <c:orientation val="minMax"/>
        </c:scaling>
        <c:axPos val="b"/>
        <c:delete val="1"/>
        <c:majorTickMark val="in"/>
        <c:minorTickMark val="none"/>
        <c:tickLblPos val="nextTo"/>
        <c:crossAx val="13179319"/>
        <c:crosses val="max"/>
        <c:crossBetween val="midCat"/>
        <c:dispUnits/>
      </c:valAx>
      <c:valAx>
        <c:axId val="1317931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83399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7" sqref="J7:L7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5.420273333333333</v>
      </c>
      <c r="C26" s="127">
        <v>1381.9166666666667</v>
      </c>
      <c r="D26" s="128">
        <v>6.491</v>
      </c>
      <c r="E26" s="129">
        <v>21179</v>
      </c>
      <c r="F26" s="84">
        <v>5.669388142373421</v>
      </c>
      <c r="G26" s="84">
        <v>123.69793402767782</v>
      </c>
      <c r="H26" s="85">
        <v>1429.5273465300313</v>
      </c>
      <c r="I26" s="86">
        <v>82.3069738563178</v>
      </c>
      <c r="J26" s="87">
        <v>0.11033106415056004</v>
      </c>
      <c r="K26" s="86">
        <v>5.757778215695158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15.5608</v>
      </c>
      <c r="C27" s="127">
        <v>1378.2533333333333</v>
      </c>
      <c r="D27" s="128">
        <v>6.474476666666667</v>
      </c>
      <c r="E27" s="129">
        <v>21221</v>
      </c>
      <c r="F27" s="84">
        <v>16.275971631045238</v>
      </c>
      <c r="G27" s="84">
        <v>115.71258985107353</v>
      </c>
      <c r="H27" s="85">
        <v>1425.7378016857049</v>
      </c>
      <c r="I27" s="86">
        <v>221.04023286513902</v>
      </c>
      <c r="J27" s="87">
        <v>0.2963005802481757</v>
      </c>
      <c r="K27" s="86">
        <v>15.504420431300865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27.10636666666667</v>
      </c>
      <c r="C28" s="127">
        <v>1382.5766666666666</v>
      </c>
      <c r="D28" s="128">
        <v>6.4955066666666665</v>
      </c>
      <c r="E28" s="129">
        <v>21221</v>
      </c>
      <c r="F28" s="84">
        <v>28.352170510987666</v>
      </c>
      <c r="G28" s="84">
        <v>106.04814410373952</v>
      </c>
      <c r="H28" s="85">
        <v>1430.2100852735948</v>
      </c>
      <c r="I28" s="86">
        <v>352.8642635210437</v>
      </c>
      <c r="J28" s="87">
        <v>0.4730083961408092</v>
      </c>
      <c r="K28" s="86">
        <v>24.673102408715522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45.21726666666667</v>
      </c>
      <c r="C29" s="127">
        <v>1378.85</v>
      </c>
      <c r="D29" s="128">
        <v>6.46096</v>
      </c>
      <c r="E29" s="129">
        <v>21272</v>
      </c>
      <c r="F29" s="84">
        <v>47.29544428950144</v>
      </c>
      <c r="G29" s="84">
        <v>87.13916401985317</v>
      </c>
      <c r="H29" s="85">
        <v>1426.3550250952903</v>
      </c>
      <c r="I29" s="86">
        <v>483.6799173593046</v>
      </c>
      <c r="J29" s="87">
        <v>0.6483645004816415</v>
      </c>
      <c r="K29" s="86">
        <v>33.910624392127616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56.372800000000005</v>
      </c>
      <c r="C30" s="127">
        <v>1350.2933333333333</v>
      </c>
      <c r="D30" s="128">
        <v>6.335783333333333</v>
      </c>
      <c r="E30" s="129">
        <v>21483</v>
      </c>
      <c r="F30" s="84">
        <v>58.96368397271265</v>
      </c>
      <c r="G30" s="84">
        <v>74.53132867437047</v>
      </c>
      <c r="H30" s="85">
        <v>1396.814505822004</v>
      </c>
      <c r="I30" s="86">
        <v>515.7664722587748</v>
      </c>
      <c r="J30" s="87">
        <v>0.6913759681753014</v>
      </c>
      <c r="K30" s="86">
        <v>36.925227866556384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66.41833333333334</v>
      </c>
      <c r="C31" s="127">
        <v>1294.5166666666667</v>
      </c>
      <c r="D31" s="128">
        <v>6.049886666666667</v>
      </c>
      <c r="E31" s="129">
        <v>21963</v>
      </c>
      <c r="F31" s="84">
        <v>69.4709082511593</v>
      </c>
      <c r="G31" s="84">
        <v>59.252113302298426</v>
      </c>
      <c r="H31" s="85">
        <v>1339.116185639921</v>
      </c>
      <c r="I31" s="86">
        <v>483.0964184989584</v>
      </c>
      <c r="J31" s="87">
        <v>0.6475823304275581</v>
      </c>
      <c r="K31" s="86">
        <v>36.08315797363112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75.66876666666667</v>
      </c>
      <c r="C32" s="127">
        <v>1233.6066666666666</v>
      </c>
      <c r="D32" s="128">
        <v>5.763493333333333</v>
      </c>
      <c r="E32" s="129">
        <v>22738</v>
      </c>
      <c r="F32" s="84">
        <v>79.14648987345434</v>
      </c>
      <c r="G32" s="84">
        <v>43.789645115133936</v>
      </c>
      <c r="H32" s="85">
        <v>1276.1076752301199</v>
      </c>
      <c r="I32" s="86">
        <v>406.74758484673976</v>
      </c>
      <c r="J32" s="87">
        <v>0.5452380493924126</v>
      </c>
      <c r="K32" s="86">
        <v>31.877496318800173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84.59926666666667</v>
      </c>
      <c r="C33" s="127">
        <v>1156.4633333333334</v>
      </c>
      <c r="D33" s="128">
        <v>5.383963333333334</v>
      </c>
      <c r="E33" s="129">
        <v>23675</v>
      </c>
      <c r="F33" s="84">
        <v>88.48743408268841</v>
      </c>
      <c r="G33" s="84">
        <v>29.54594652472382</v>
      </c>
      <c r="H33" s="85">
        <v>1196.3065502690283</v>
      </c>
      <c r="I33" s="86">
        <v>306.83483167266394</v>
      </c>
      <c r="J33" s="87">
        <v>0.4113067448695227</v>
      </c>
      <c r="K33" s="86">
        <v>25.651951205591434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92.55463333333334</v>
      </c>
      <c r="C34" s="127">
        <v>1108.2066666666667</v>
      </c>
      <c r="D34" s="128">
        <v>5.153646666666667</v>
      </c>
      <c r="E34" s="129">
        <v>24293</v>
      </c>
      <c r="F34" s="84">
        <v>96.80842800210318</v>
      </c>
      <c r="G34" s="84">
        <v>17.407495924282088</v>
      </c>
      <c r="H34" s="85">
        <v>1146.3873139530053</v>
      </c>
      <c r="I34" s="86">
        <v>197.78084358122825</v>
      </c>
      <c r="J34" s="87">
        <v>0.26512177423757133</v>
      </c>
      <c r="K34" s="86">
        <v>17.269741362090727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99.51496666666667</v>
      </c>
      <c r="C35" s="127">
        <v>1025.5333333333333</v>
      </c>
      <c r="D35" s="128">
        <v>4.75009</v>
      </c>
      <c r="E35" s="129">
        <v>25628</v>
      </c>
      <c r="F35" s="84">
        <v>104.08865703119885</v>
      </c>
      <c r="G35" s="84">
        <v>8.309864549428424</v>
      </c>
      <c r="H35" s="85">
        <v>1060.865665882963</v>
      </c>
      <c r="I35" s="86">
        <v>101.51706403168002</v>
      </c>
      <c r="J35" s="87">
        <v>0.13608185527034852</v>
      </c>
      <c r="K35" s="86">
        <v>9.571923980079411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108.275</v>
      </c>
      <c r="C36" s="127">
        <v>989.1239999999999</v>
      </c>
      <c r="D36" s="128">
        <v>4.575346666666667</v>
      </c>
      <c r="E36" s="129">
        <v>26202</v>
      </c>
      <c r="F36" s="84">
        <v>113.25129995574927</v>
      </c>
      <c r="G36" s="84">
        <v>0</v>
      </c>
      <c r="H36" s="85">
        <v>1023.2019348314567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512.2358568932771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0.5946166282012935</v>
      </c>
      <c r="BD41" s="5">
        <f aca="true" t="shared" si="0" ref="BD41:BD50">IF(ISERR(($BE$21*0.4912-B26*0.03607)/($BE$21*0.4912)),0,($BE$21*0.4912-B26*0.03607)/($BE$21*0.4912))</f>
        <v>0.9860165916237834</v>
      </c>
      <c r="BF41">
        <f aca="true" t="shared" si="1" ref="BF41:BF50">(I26*63025)/(746*E26)</f>
        <v>0.3283259510878251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0.5836160972022282</v>
      </c>
      <c r="BD42" s="5">
        <f t="shared" si="0"/>
        <v>0.959855710647932</v>
      </c>
      <c r="BF42">
        <f t="shared" si="1"/>
        <v>0.8799935945592229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0.5835660953772028</v>
      </c>
      <c r="BD43" s="5">
        <f t="shared" si="0"/>
        <v>0.9300700589462033</v>
      </c>
      <c r="BF43">
        <f t="shared" si="1"/>
        <v>1.404804399734909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0.5801052954359402</v>
      </c>
      <c r="BD44" s="5">
        <f t="shared" si="0"/>
        <v>0.8833469335267926</v>
      </c>
      <c r="BF44">
        <f t="shared" si="1"/>
        <v>1.9209840467683088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0.5803932521113387</v>
      </c>
      <c r="BD45" s="5">
        <f t="shared" si="0"/>
        <v>0.8545675032912022</v>
      </c>
      <c r="BF45">
        <f t="shared" si="1"/>
        <v>2.028300069554921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0.5785932324239413</v>
      </c>
      <c r="BD46" s="5">
        <f t="shared" si="0"/>
        <v>0.8286516893980105</v>
      </c>
      <c r="BF46">
        <f t="shared" si="1"/>
        <v>1.8583015241632226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0.5768858991580068</v>
      </c>
      <c r="BD47" s="5">
        <f t="shared" si="0"/>
        <v>0.8047871019497207</v>
      </c>
      <c r="BF47">
        <f t="shared" si="1"/>
        <v>1.5112863076328964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0.5751843904004591</v>
      </c>
      <c r="BD48" s="5">
        <f t="shared" si="0"/>
        <v>0.7817478895661258</v>
      </c>
      <c r="BF48">
        <f t="shared" si="1"/>
        <v>1.0949359068807463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0.5760322332473654</v>
      </c>
      <c r="BD49" s="5">
        <f t="shared" si="0"/>
        <v>0.7612243598396038</v>
      </c>
      <c r="BF49">
        <f t="shared" si="1"/>
        <v>0.6878236455490444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0.5967347237614583</v>
      </c>
      <c r="BD50" s="5">
        <f t="shared" si="0"/>
        <v>0.7432678514775546</v>
      </c>
      <c r="BF50">
        <f t="shared" si="1"/>
        <v>0.33465580335623996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137.67494266666665</v>
      </c>
      <c r="C58" s="144">
        <f>AIRFLOW!C26</f>
        <v>1381.9166666666667</v>
      </c>
      <c r="D58" s="145">
        <f>AIRFLOW!D26</f>
        <v>6.491</v>
      </c>
      <c r="E58" s="146">
        <f>AIRFLOW!E26</f>
        <v>21179</v>
      </c>
      <c r="F58" s="74">
        <f>25.4*AIRFLOW!F26</f>
        <v>144.0024588162849</v>
      </c>
      <c r="G58" s="75">
        <f>AIRFLOW!G26*0.472</f>
        <v>58.385424861063925</v>
      </c>
      <c r="H58" s="74">
        <f>AIRFLOW!H26</f>
        <v>1429.5273465300313</v>
      </c>
      <c r="I58" s="75">
        <f>AIRFLOW!I26</f>
        <v>82.3069738563178</v>
      </c>
      <c r="J58" s="76">
        <f>AIRFLOW!J26</f>
        <v>0.11033106415056004</v>
      </c>
      <c r="K58" s="77">
        <f>AIRFLOW!K26</f>
        <v>5.757778215695158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395.24432</v>
      </c>
      <c r="C59" s="144">
        <f>AIRFLOW!C27</f>
        <v>1378.2533333333333</v>
      </c>
      <c r="D59" s="145">
        <f>AIRFLOW!D27</f>
        <v>6.474476666666667</v>
      </c>
      <c r="E59" s="146">
        <f>AIRFLOW!E27</f>
        <v>21221</v>
      </c>
      <c r="F59" s="74">
        <f>25.4*AIRFLOW!F27</f>
        <v>413.409679428549</v>
      </c>
      <c r="G59" s="75">
        <f>AIRFLOW!G27*0.472</f>
        <v>54.616342409706704</v>
      </c>
      <c r="H59" s="74">
        <f>AIRFLOW!H27</f>
        <v>1425.7378016857049</v>
      </c>
      <c r="I59" s="75">
        <f>AIRFLOW!I27</f>
        <v>221.04023286513902</v>
      </c>
      <c r="J59" s="76">
        <f>AIRFLOW!J27</f>
        <v>0.2963005802481757</v>
      </c>
      <c r="K59" s="77">
        <f>AIRFLOW!K27</f>
        <v>15.504420431300865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688.5017133333333</v>
      </c>
      <c r="C60" s="144">
        <f>AIRFLOW!C28</f>
        <v>1382.5766666666666</v>
      </c>
      <c r="D60" s="145">
        <f>AIRFLOW!D28</f>
        <v>6.4955066666666665</v>
      </c>
      <c r="E60" s="146">
        <f>AIRFLOW!E28</f>
        <v>21221</v>
      </c>
      <c r="F60" s="74">
        <f>25.4*AIRFLOW!F28</f>
        <v>720.1451309790866</v>
      </c>
      <c r="G60" s="75">
        <f>AIRFLOW!G28*0.472</f>
        <v>50.05472401696505</v>
      </c>
      <c r="H60" s="74">
        <f>AIRFLOW!H28</f>
        <v>1430.2100852735948</v>
      </c>
      <c r="I60" s="75">
        <f>AIRFLOW!I28</f>
        <v>352.8642635210437</v>
      </c>
      <c r="J60" s="76">
        <f>AIRFLOW!J28</f>
        <v>0.4730083961408092</v>
      </c>
      <c r="K60" s="77">
        <f>AIRFLOW!K28</f>
        <v>24.673102408715522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1148.5185733333333</v>
      </c>
      <c r="C61" s="144">
        <f>AIRFLOW!C29</f>
        <v>1378.85</v>
      </c>
      <c r="D61" s="145">
        <f>AIRFLOW!D29</f>
        <v>6.46096</v>
      </c>
      <c r="E61" s="146">
        <f>AIRFLOW!E29</f>
        <v>21272</v>
      </c>
      <c r="F61" s="74">
        <f>25.4*AIRFLOW!F29</f>
        <v>1201.3042849533365</v>
      </c>
      <c r="G61" s="75">
        <f>AIRFLOW!G29*0.472</f>
        <v>41.129685417370695</v>
      </c>
      <c r="H61" s="74">
        <f>AIRFLOW!H29</f>
        <v>1426.3550250952903</v>
      </c>
      <c r="I61" s="75">
        <f>AIRFLOW!I29</f>
        <v>483.6799173593046</v>
      </c>
      <c r="J61" s="76">
        <f>AIRFLOW!J29</f>
        <v>0.6483645004816415</v>
      </c>
      <c r="K61" s="77">
        <f>AIRFLOW!K29</f>
        <v>33.910624392127616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1431.86912</v>
      </c>
      <c r="C62" s="144">
        <f>AIRFLOW!C30</f>
        <v>1350.2933333333333</v>
      </c>
      <c r="D62" s="145">
        <f>AIRFLOW!D30</f>
        <v>6.335783333333333</v>
      </c>
      <c r="E62" s="146">
        <f>AIRFLOW!E30</f>
        <v>21483</v>
      </c>
      <c r="F62" s="74">
        <f>25.4*AIRFLOW!F30</f>
        <v>1497.6775729069013</v>
      </c>
      <c r="G62" s="75">
        <f>AIRFLOW!G30*0.472</f>
        <v>35.17878713430286</v>
      </c>
      <c r="H62" s="74">
        <f>AIRFLOW!H30</f>
        <v>1396.814505822004</v>
      </c>
      <c r="I62" s="75">
        <f>AIRFLOW!I30</f>
        <v>515.7664722587748</v>
      </c>
      <c r="J62" s="76">
        <f>AIRFLOW!J30</f>
        <v>0.6913759681753014</v>
      </c>
      <c r="K62" s="77">
        <f>AIRFLOW!K30</f>
        <v>36.925227866556384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1687.0256666666667</v>
      </c>
      <c r="C63" s="144">
        <f>AIRFLOW!C31</f>
        <v>1294.5166666666667</v>
      </c>
      <c r="D63" s="145">
        <f>AIRFLOW!D31</f>
        <v>6.049886666666667</v>
      </c>
      <c r="E63" s="146">
        <f>AIRFLOW!E31</f>
        <v>21963</v>
      </c>
      <c r="F63" s="74">
        <f>25.4*AIRFLOW!F31</f>
        <v>1764.5610695794462</v>
      </c>
      <c r="G63" s="75">
        <f>AIRFLOW!G31*0.472</f>
        <v>27.966997478684856</v>
      </c>
      <c r="H63" s="74">
        <f>AIRFLOW!H31</f>
        <v>1339.116185639921</v>
      </c>
      <c r="I63" s="75">
        <f>AIRFLOW!I31</f>
        <v>483.0964184989584</v>
      </c>
      <c r="J63" s="76">
        <f>AIRFLOW!J31</f>
        <v>0.6475823304275581</v>
      </c>
      <c r="K63" s="77">
        <f>AIRFLOW!K31</f>
        <v>36.08315797363112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1921.9866733333333</v>
      </c>
      <c r="C64" s="144">
        <f>AIRFLOW!C32</f>
        <v>1233.6066666666666</v>
      </c>
      <c r="D64" s="145">
        <f>AIRFLOW!D32</f>
        <v>5.763493333333333</v>
      </c>
      <c r="E64" s="146">
        <f>AIRFLOW!E32</f>
        <v>22738</v>
      </c>
      <c r="F64" s="74">
        <f>25.4*AIRFLOW!F32</f>
        <v>2010.3208427857403</v>
      </c>
      <c r="G64" s="75">
        <f>AIRFLOW!G32*0.472</f>
        <v>20.668712494343218</v>
      </c>
      <c r="H64" s="74">
        <f>AIRFLOW!H32</f>
        <v>1276.1076752301199</v>
      </c>
      <c r="I64" s="75">
        <f>AIRFLOW!I32</f>
        <v>406.74758484673976</v>
      </c>
      <c r="J64" s="76">
        <f>AIRFLOW!J32</f>
        <v>0.5452380493924126</v>
      </c>
      <c r="K64" s="77">
        <f>AIRFLOW!K32</f>
        <v>31.877496318800173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2148.821373333333</v>
      </c>
      <c r="C65" s="144">
        <f>AIRFLOW!C33</f>
        <v>1156.4633333333334</v>
      </c>
      <c r="D65" s="145">
        <f>AIRFLOW!D33</f>
        <v>5.383963333333334</v>
      </c>
      <c r="E65" s="146">
        <f>AIRFLOW!E33</f>
        <v>23675</v>
      </c>
      <c r="F65" s="74">
        <f>25.4*AIRFLOW!F33</f>
        <v>2247.5808257002855</v>
      </c>
      <c r="G65" s="75">
        <f>AIRFLOW!G33*0.472</f>
        <v>13.945686759669643</v>
      </c>
      <c r="H65" s="74">
        <f>AIRFLOW!H33</f>
        <v>1196.3065502690283</v>
      </c>
      <c r="I65" s="75">
        <f>AIRFLOW!I33</f>
        <v>306.83483167266394</v>
      </c>
      <c r="J65" s="76">
        <f>AIRFLOW!J33</f>
        <v>0.4113067448695227</v>
      </c>
      <c r="K65" s="77">
        <f>AIRFLOW!K33</f>
        <v>25.651951205591434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2350.887686666667</v>
      </c>
      <c r="C66" s="144">
        <f>AIRFLOW!C34</f>
        <v>1108.2066666666667</v>
      </c>
      <c r="D66" s="145">
        <f>AIRFLOW!D34</f>
        <v>5.153646666666667</v>
      </c>
      <c r="E66" s="146">
        <f>AIRFLOW!E34</f>
        <v>24293</v>
      </c>
      <c r="F66" s="74">
        <f>25.4*AIRFLOW!F34</f>
        <v>2458.934071253421</v>
      </c>
      <c r="G66" s="75">
        <f>AIRFLOW!G34*0.472</f>
        <v>8.216338076261145</v>
      </c>
      <c r="H66" s="74">
        <f>AIRFLOW!H34</f>
        <v>1146.3873139530053</v>
      </c>
      <c r="I66" s="75">
        <f>AIRFLOW!I34</f>
        <v>197.78084358122825</v>
      </c>
      <c r="J66" s="76">
        <f>AIRFLOW!J34</f>
        <v>0.26512177423757133</v>
      </c>
      <c r="K66" s="77">
        <f>AIRFLOW!K34</f>
        <v>17.269741362090727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2527.6801533333332</v>
      </c>
      <c r="C67" s="144">
        <f>AIRFLOW!C35</f>
        <v>1025.5333333333333</v>
      </c>
      <c r="D67" s="145">
        <f>AIRFLOW!D35</f>
        <v>4.75009</v>
      </c>
      <c r="E67" s="146">
        <f>AIRFLOW!E35</f>
        <v>25628</v>
      </c>
      <c r="F67" s="74">
        <f>25.4*AIRFLOW!F35</f>
        <v>2643.8518885924505</v>
      </c>
      <c r="G67" s="75">
        <f>AIRFLOW!G35*0.472</f>
        <v>3.922256067330216</v>
      </c>
      <c r="H67" s="74">
        <f>AIRFLOW!H35</f>
        <v>1060.865665882963</v>
      </c>
      <c r="I67" s="75">
        <f>AIRFLOW!I35</f>
        <v>101.51706403168002</v>
      </c>
      <c r="J67" s="76">
        <f>AIRFLOW!J35</f>
        <v>0.13608185527034852</v>
      </c>
      <c r="K67" s="77">
        <f>AIRFLOW!K35</f>
        <v>9.571923980079411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2750.185</v>
      </c>
      <c r="C68" s="144">
        <f>AIRFLOW!C36</f>
        <v>989.1239999999999</v>
      </c>
      <c r="D68" s="145">
        <f>AIRFLOW!D36</f>
        <v>4.575346666666667</v>
      </c>
      <c r="E68" s="146">
        <f>AIRFLOW!E36</f>
        <v>26202</v>
      </c>
      <c r="F68" s="74">
        <f>25.4*AIRFLOW!F36</f>
        <v>2876.5830188760315</v>
      </c>
      <c r="G68" s="75">
        <f>AIRFLOW!G36*0.472</f>
        <v>0</v>
      </c>
      <c r="H68" s="74">
        <f>AIRFLOW!H36</f>
        <v>1023.2019348314567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512.2358568932771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1.3500215837148102</v>
      </c>
      <c r="C74" s="144">
        <f>AIRFLOW!C26</f>
        <v>1381.9166666666667</v>
      </c>
      <c r="D74" s="145">
        <f>AIRFLOW!D26</f>
        <v>6.491</v>
      </c>
      <c r="E74" s="149">
        <f>AIRFLOW!E26</f>
        <v>21179</v>
      </c>
      <c r="F74" s="80">
        <f>AIRFLOW!F26*(0.07355/0.2952998)</f>
        <v>1.4120683382500265</v>
      </c>
      <c r="G74" s="80">
        <f>AIRFLOW!G26*0.472*(0.001*3600)</f>
        <v>210.18752949983013</v>
      </c>
      <c r="H74" s="79">
        <f>AIRFLOW!H26</f>
        <v>1429.5273465300313</v>
      </c>
      <c r="I74" s="81">
        <f>AIRFLOW!I26</f>
        <v>82.3069738563178</v>
      </c>
      <c r="J74" s="82">
        <f>AIRFLOW!J26</f>
        <v>0.11033106415056004</v>
      </c>
      <c r="K74" s="80">
        <f>AIRFLOW!K26</f>
        <v>5.757778215695158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3.8757115311287045</v>
      </c>
      <c r="C75" s="144">
        <f>AIRFLOW!C27</f>
        <v>1378.2533333333333</v>
      </c>
      <c r="D75" s="145">
        <f>AIRFLOW!D27</f>
        <v>6.474476666666667</v>
      </c>
      <c r="E75" s="149">
        <f>AIRFLOW!E27</f>
        <v>21221</v>
      </c>
      <c r="F75" s="80">
        <f>AIRFLOW!F27*(0.07355/0.2952998)</f>
        <v>4.053838551409034</v>
      </c>
      <c r="G75" s="80">
        <f>AIRFLOW!G27*0.472*(0.001*3600)</f>
        <v>196.61883267494414</v>
      </c>
      <c r="H75" s="79">
        <f>AIRFLOW!H27</f>
        <v>1425.7378016857049</v>
      </c>
      <c r="I75" s="81">
        <f>AIRFLOW!I27</f>
        <v>221.04023286513902</v>
      </c>
      <c r="J75" s="82">
        <f>AIRFLOW!J27</f>
        <v>0.2963005802481757</v>
      </c>
      <c r="K75" s="80">
        <f>AIRFLOW!K27</f>
        <v>15.504420431300865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6.751353263135748</v>
      </c>
      <c r="C76" s="144">
        <f>AIRFLOW!C28</f>
        <v>1382.5766666666666</v>
      </c>
      <c r="D76" s="145">
        <f>AIRFLOW!D28</f>
        <v>6.4955066666666665</v>
      </c>
      <c r="E76" s="149">
        <f>AIRFLOW!E28</f>
        <v>21221</v>
      </c>
      <c r="F76" s="80">
        <f>AIRFLOW!F28*(0.07355/0.2952998)</f>
        <v>7.061644271628843</v>
      </c>
      <c r="G76" s="80">
        <f>AIRFLOW!G28*0.472*(0.001*3600)</f>
        <v>180.19700646107418</v>
      </c>
      <c r="H76" s="79">
        <f>AIRFLOW!H28</f>
        <v>1430.2100852735948</v>
      </c>
      <c r="I76" s="81">
        <f>AIRFLOW!I28</f>
        <v>352.8642635210437</v>
      </c>
      <c r="J76" s="82">
        <f>AIRFLOW!J28</f>
        <v>0.4730083961408092</v>
      </c>
      <c r="K76" s="80">
        <f>AIRFLOW!K28</f>
        <v>24.673102408715522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11.26221542762079</v>
      </c>
      <c r="C77" s="144">
        <f>AIRFLOW!C29</f>
        <v>1378.85</v>
      </c>
      <c r="D77" s="145">
        <f>AIRFLOW!D29</f>
        <v>6.46096</v>
      </c>
      <c r="E77" s="149">
        <f>AIRFLOW!E29</f>
        <v>21272</v>
      </c>
      <c r="F77" s="80">
        <f>AIRFLOW!F29*(0.07355/0.2952998)</f>
        <v>11.779824867788028</v>
      </c>
      <c r="G77" s="80">
        <f>AIRFLOW!G29*0.472*(0.001*3600)</f>
        <v>148.0668675025345</v>
      </c>
      <c r="H77" s="79">
        <f>AIRFLOW!H29</f>
        <v>1426.3550250952903</v>
      </c>
      <c r="I77" s="81">
        <f>AIRFLOW!I29</f>
        <v>483.6799173593046</v>
      </c>
      <c r="J77" s="82">
        <f>AIRFLOW!J29</f>
        <v>0.6483645004816415</v>
      </c>
      <c r="K77" s="80">
        <f>AIRFLOW!K29</f>
        <v>33.910624392127616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14.040711981518445</v>
      </c>
      <c r="C78" s="144">
        <f>AIRFLOW!C30</f>
        <v>1350.2933333333333</v>
      </c>
      <c r="D78" s="145">
        <f>AIRFLOW!D30</f>
        <v>6.335783333333333</v>
      </c>
      <c r="E78" s="149">
        <f>AIRFLOW!E30</f>
        <v>21483</v>
      </c>
      <c r="F78" s="80">
        <f>AIRFLOW!F30*(0.07355/0.2952998)</f>
        <v>14.686020634599197</v>
      </c>
      <c r="G78" s="80">
        <f>AIRFLOW!G30*0.472*(0.001*3600)</f>
        <v>126.6436336834903</v>
      </c>
      <c r="H78" s="79">
        <f>AIRFLOW!H30</f>
        <v>1396.814505822004</v>
      </c>
      <c r="I78" s="81">
        <f>AIRFLOW!I30</f>
        <v>515.7664722587748</v>
      </c>
      <c r="J78" s="82">
        <f>AIRFLOW!J30</f>
        <v>0.6913759681753014</v>
      </c>
      <c r="K78" s="80">
        <f>AIRFLOW!K30</f>
        <v>36.925227866556384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16.542742042719524</v>
      </c>
      <c r="C79" s="144">
        <f>AIRFLOW!C31</f>
        <v>1294.5166666666667</v>
      </c>
      <c r="D79" s="145">
        <f>AIRFLOW!D31</f>
        <v>6.049886666666667</v>
      </c>
      <c r="E79" s="149">
        <f>AIRFLOW!E31</f>
        <v>21963</v>
      </c>
      <c r="F79" s="80">
        <f>AIRFLOW!F31*(0.07355/0.2952998)</f>
        <v>17.303043557336533</v>
      </c>
      <c r="G79" s="80">
        <f>AIRFLOW!G31*0.472*(0.001*3600)</f>
        <v>100.68119092326549</v>
      </c>
      <c r="H79" s="79">
        <f>AIRFLOW!H31</f>
        <v>1339.116185639921</v>
      </c>
      <c r="I79" s="81">
        <f>AIRFLOW!I31</f>
        <v>483.0964184989584</v>
      </c>
      <c r="J79" s="82">
        <f>AIRFLOW!J31</f>
        <v>0.6475823304275581</v>
      </c>
      <c r="K79" s="80">
        <f>AIRFLOW!K31</f>
        <v>36.08315797363112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18.846737411719662</v>
      </c>
      <c r="C80" s="144">
        <f>AIRFLOW!C32</f>
        <v>1233.6066666666666</v>
      </c>
      <c r="D80" s="145">
        <f>AIRFLOW!D32</f>
        <v>5.763493333333333</v>
      </c>
      <c r="E80" s="149">
        <f>AIRFLOW!E32</f>
        <v>22738</v>
      </c>
      <c r="F80" s="80">
        <f>AIRFLOW!F32*(0.07355/0.2952998)</f>
        <v>19.71293014825126</v>
      </c>
      <c r="G80" s="80">
        <f>AIRFLOW!G32*0.472*(0.001*3600)</f>
        <v>74.40736497963559</v>
      </c>
      <c r="H80" s="79">
        <f>AIRFLOW!H32</f>
        <v>1276.1076752301199</v>
      </c>
      <c r="I80" s="81">
        <f>AIRFLOW!I32</f>
        <v>406.74758484673976</v>
      </c>
      <c r="J80" s="82">
        <f>AIRFLOW!J32</f>
        <v>0.5452380493924126</v>
      </c>
      <c r="K80" s="80">
        <f>AIRFLOW!K32</f>
        <v>31.877496318800173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21.071047333365392</v>
      </c>
      <c r="C81" s="144">
        <f>AIRFLOW!C33</f>
        <v>1156.4633333333334</v>
      </c>
      <c r="D81" s="145">
        <f>AIRFLOW!D33</f>
        <v>5.383963333333334</v>
      </c>
      <c r="E81" s="149">
        <f>AIRFLOW!E33</f>
        <v>23675</v>
      </c>
      <c r="F81" s="80">
        <f>AIRFLOW!F33*(0.07355/0.2952998)</f>
        <v>22.039468962666867</v>
      </c>
      <c r="G81" s="80">
        <f>AIRFLOW!G33*0.472*(0.001*3600)</f>
        <v>50.20447233481072</v>
      </c>
      <c r="H81" s="79">
        <f>AIRFLOW!H33</f>
        <v>1196.3065502690283</v>
      </c>
      <c r="I81" s="81">
        <f>AIRFLOW!I33</f>
        <v>306.83483167266394</v>
      </c>
      <c r="J81" s="82">
        <f>AIRFLOW!J33</f>
        <v>0.4113067448695227</v>
      </c>
      <c r="K81" s="80">
        <f>AIRFLOW!K33</f>
        <v>25.651951205591434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23.05248185629204</v>
      </c>
      <c r="C82" s="144">
        <f>AIRFLOW!C34</f>
        <v>1108.2066666666667</v>
      </c>
      <c r="D82" s="145">
        <f>AIRFLOW!D34</f>
        <v>5.153646666666667</v>
      </c>
      <c r="E82" s="149">
        <f>AIRFLOW!E34</f>
        <v>24293</v>
      </c>
      <c r="F82" s="80">
        <f>AIRFLOW!F34*(0.07355/0.2952998)</f>
        <v>24.11196986775707</v>
      </c>
      <c r="G82" s="80">
        <f>AIRFLOW!G34*0.472*(0.001*3600)</f>
        <v>29.578817074540122</v>
      </c>
      <c r="H82" s="79">
        <f>AIRFLOW!H34</f>
        <v>1146.3873139530053</v>
      </c>
      <c r="I82" s="81">
        <f>AIRFLOW!I34</f>
        <v>197.78084358122825</v>
      </c>
      <c r="J82" s="82">
        <f>AIRFLOW!J34</f>
        <v>0.26512177423757133</v>
      </c>
      <c r="K82" s="80">
        <f>AIRFLOW!K34</f>
        <v>17.269741362090727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24.786084509144043</v>
      </c>
      <c r="C83" s="144">
        <f>AIRFLOW!C35</f>
        <v>1025.5333333333333</v>
      </c>
      <c r="D83" s="145">
        <f>AIRFLOW!D35</f>
        <v>4.75009</v>
      </c>
      <c r="E83" s="149">
        <f>AIRFLOW!E35</f>
        <v>25628</v>
      </c>
      <c r="F83" s="80">
        <f>AIRFLOW!F35*(0.07355/0.2952998)</f>
        <v>25.92524859361461</v>
      </c>
      <c r="G83" s="80">
        <f>AIRFLOW!G35*0.472*(0.001*3600)</f>
        <v>14.120121842388778</v>
      </c>
      <c r="H83" s="79">
        <f>AIRFLOW!H35</f>
        <v>1060.865665882963</v>
      </c>
      <c r="I83" s="81">
        <f>AIRFLOW!I35</f>
        <v>101.51706403168002</v>
      </c>
      <c r="J83" s="82">
        <f>AIRFLOW!J35</f>
        <v>0.13608185527034852</v>
      </c>
      <c r="K83" s="80">
        <f>AIRFLOW!K35</f>
        <v>9.571923980079411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26.96793648353301</v>
      </c>
      <c r="C84" s="144">
        <f>AIRFLOW!C36</f>
        <v>989.1239999999999</v>
      </c>
      <c r="D84" s="145">
        <f>AIRFLOW!D36</f>
        <v>4.575346666666667</v>
      </c>
      <c r="E84" s="149">
        <f>AIRFLOW!E36</f>
        <v>26202</v>
      </c>
      <c r="F84" s="80">
        <f>AIRFLOW!F36*(0.07355/0.2952998)</f>
        <v>28.20737810098537</v>
      </c>
      <c r="G84" s="80">
        <f>AIRFLOW!G36*0.472*(0.001*3600)</f>
        <v>0</v>
      </c>
      <c r="H84" s="79">
        <f>AIRFLOW!H36</f>
        <v>1023.2019348314567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512.2358568932771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101.93 in H2O, 2589 mm H2O or 25.39 kPa, Maximum open watts = 1615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101.92616996017435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2588.9247169884284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25.386640290886834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1615.3659015789353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2009-07-21T19:39:42Z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-1858728714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