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<sst xmlns="http://schemas.openxmlformats.org/spreadsheetml/2006/main" count="78" uniqueCount="30">
  <si>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</si>
  <si>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</si>
  <si>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</si>
  <si>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</si>
  <si>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</si>
  <si>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</si>
  <si>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</si>
  <si>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</si>
  <si>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</si>
  <si>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</si>
  <si>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</si>
  <si>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</si>
  <si>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</si>
  <si>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</si>
  <si>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</si>
  <si>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</si>
  <si>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</si>
  <si>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</si>
  <si>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</si>
  <si>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</si>
  <si>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</si>
  <si>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</si>
  <si>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</si>
  <si>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</si>
  <si>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</si>
  <si>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84.15 inH20, 2138 mmH20 or 20.96 Pa, Maximum open watts = 846 watts.</t>
  </si>
  <si>
    <t>LIGHTHOUSE</t>
  </si>
  <si>
    <t xml:space="preserve">VACUUM </t>
  </si>
  <si>
    <t>MOTORS</t>
  </si>
  <si>
    <t>LH9885-13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</si>
</sst>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name val="Helv"/>
      <family val="0"/>
    </font>
    <font>
      <b/>
      <sz val="22"/>
      <color indexed="12"/>
      <name val="Helv"/>
      <family val="0"/>
    </font>
    <font>
      <sz val="11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5" fillId="0" borderId="0" xfId="0" applyFont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/>
      <protection/>
    </xf>
    <xf numFmtId="0" fontId="45" fillId="0" borderId="0" xfId="0" applyFont="1" applyBorder="1" applyAlignment="1" applyProtection="1">
      <alignment horizontal="left"/>
      <protection/>
    </xf>
    <xf numFmtId="0" fontId="45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66930334"/>
        <c:axId val="6550209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2647944"/>
        <c:axId val="4069449"/>
      </c:scatterChart>
      <c:valAx>
        <c:axId val="66930334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502095"/>
        <c:crosses val="autoZero"/>
        <c:crossBetween val="midCat"/>
        <c:dispUnits/>
        <c:majorUnit val="10"/>
      </c:valAx>
      <c:valAx>
        <c:axId val="6550209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30334"/>
        <c:crosses val="autoZero"/>
        <c:crossBetween val="midCat"/>
        <c:dispUnits/>
      </c:valAx>
      <c:valAx>
        <c:axId val="52647944"/>
        <c:scaling>
          <c:orientation val="minMax"/>
        </c:scaling>
        <c:axPos val="b"/>
        <c:delete val="1"/>
        <c:majorTickMark val="out"/>
        <c:minorTickMark val="none"/>
        <c:tickLblPos val="nextTo"/>
        <c:crossAx val="4069449"/>
        <c:crosses val="max"/>
        <c:crossBetween val="midCat"/>
        <c:dispUnits/>
      </c:valAx>
      <c:valAx>
        <c:axId val="4069449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64794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6625042"/>
        <c:axId val="61189923"/>
      </c:scatterChart>
      <c:valAx>
        <c:axId val="3662504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1189923"/>
        <c:crosses val="autoZero"/>
        <c:crossBetween val="midCat"/>
        <c:dispUnits/>
      </c:valAx>
      <c:valAx>
        <c:axId val="6118992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66250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13838396"/>
        <c:axId val="5743670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7168262"/>
        <c:axId val="21861175"/>
      </c:scatterChart>
      <c:valAx>
        <c:axId val="13838396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7436701"/>
        <c:crosses val="autoZero"/>
        <c:crossBetween val="midCat"/>
        <c:dispUnits/>
        <c:majorUnit val="5"/>
      </c:valAx>
      <c:valAx>
        <c:axId val="5743670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38396"/>
        <c:crosses val="autoZero"/>
        <c:crossBetween val="midCat"/>
        <c:dispUnits/>
      </c:valAx>
      <c:valAx>
        <c:axId val="47168262"/>
        <c:scaling>
          <c:orientation val="minMax"/>
        </c:scaling>
        <c:axPos val="b"/>
        <c:delete val="1"/>
        <c:majorTickMark val="out"/>
        <c:minorTickMark val="none"/>
        <c:tickLblPos val="nextTo"/>
        <c:crossAx val="21861175"/>
        <c:crosses val="max"/>
        <c:crossBetween val="midCat"/>
        <c:dispUnits/>
      </c:valAx>
      <c:valAx>
        <c:axId val="21861175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16826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K43" sqref="K43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8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120</v>
      </c>
      <c r="C7" s="64"/>
      <c r="D7" s="64"/>
      <c r="E7" s="58"/>
      <c r="F7" s="58"/>
      <c r="G7" s="65"/>
      <c r="H7" s="65"/>
      <c r="I7" s="65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8" t="s">
        <v>29</v>
      </c>
      <c r="K8" s="128"/>
      <c r="L8" s="128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2.37012</v>
      </c>
      <c r="C26" s="85">
        <v>724.0716666666667</v>
      </c>
      <c r="D26" s="86">
        <v>6.235146666666666</v>
      </c>
      <c r="E26" s="87">
        <v>16234</v>
      </c>
      <c r="F26" s="45">
        <v>2.479373157098922</v>
      </c>
      <c r="G26" s="45">
        <v>82.73908652029199</v>
      </c>
      <c r="H26" s="46">
        <v>749.0917864575421</v>
      </c>
      <c r="I26" s="47">
        <v>24.077902279158394</v>
      </c>
      <c r="J26" s="48">
        <v>0.0322760084171024</v>
      </c>
      <c r="K26" s="47">
        <v>3.214098450651905</v>
      </c>
      <c r="L26" s="20"/>
      <c r="M26" s="20"/>
    </row>
    <row r="27" spans="1:13" ht="15" customHeight="1">
      <c r="A27" s="44">
        <v>1.5</v>
      </c>
      <c r="B27" s="84">
        <v>7.060353333333333</v>
      </c>
      <c r="C27" s="85">
        <v>730.1953333333335</v>
      </c>
      <c r="D27" s="86">
        <v>6.292723333333334</v>
      </c>
      <c r="E27" s="87">
        <v>16174</v>
      </c>
      <c r="F27" s="45">
        <v>7.385807695095845</v>
      </c>
      <c r="G27" s="45">
        <v>78.9355259735397</v>
      </c>
      <c r="H27" s="46">
        <v>755.4270549318927</v>
      </c>
      <c r="I27" s="47">
        <v>68.4197118191557</v>
      </c>
      <c r="J27" s="48">
        <v>0.09171543139297011</v>
      </c>
      <c r="K27" s="47">
        <v>9.056904371771852</v>
      </c>
      <c r="L27" s="20"/>
      <c r="M27" s="20"/>
    </row>
    <row r="28" spans="1:13" ht="15" customHeight="1">
      <c r="A28" s="44">
        <v>1.25</v>
      </c>
      <c r="B28" s="84">
        <v>13.070666666666666</v>
      </c>
      <c r="C28" s="85">
        <v>735.5203333333334</v>
      </c>
      <c r="D28" s="86">
        <v>6.344796666666666</v>
      </c>
      <c r="E28" s="87">
        <v>16075</v>
      </c>
      <c r="F28" s="45">
        <v>13.673172699576805</v>
      </c>
      <c r="G28" s="45">
        <v>74.74971181098338</v>
      </c>
      <c r="H28" s="46">
        <v>760.9360590077596</v>
      </c>
      <c r="I28" s="47">
        <v>119.94482119007728</v>
      </c>
      <c r="J28" s="48">
        <v>0.1607839426140446</v>
      </c>
      <c r="K28" s="47">
        <v>15.762918121641496</v>
      </c>
      <c r="L28" s="20"/>
      <c r="M28" s="20"/>
    </row>
    <row r="29" spans="1:14" ht="15" customHeight="1">
      <c r="A29" s="44">
        <v>1</v>
      </c>
      <c r="B29" s="84">
        <v>24.551199999999998</v>
      </c>
      <c r="C29" s="85">
        <v>746.3036666666667</v>
      </c>
      <c r="D29" s="86">
        <v>6.442433333333334</v>
      </c>
      <c r="E29" s="87">
        <v>15914</v>
      </c>
      <c r="F29" s="45">
        <v>25.682913208853165</v>
      </c>
      <c r="G29" s="45">
        <v>65.07330176244506</v>
      </c>
      <c r="H29" s="46">
        <v>772.0920077936311</v>
      </c>
      <c r="I29" s="47">
        <v>196.13195869404728</v>
      </c>
      <c r="J29" s="48">
        <v>0.26291147278022425</v>
      </c>
      <c r="K29" s="47">
        <v>25.40257525961806</v>
      </c>
      <c r="L29" s="20"/>
      <c r="M29" s="20"/>
      <c r="N29" s="10"/>
    </row>
    <row r="30" spans="1:13" ht="15" customHeight="1">
      <c r="A30" s="44">
        <v>0.875</v>
      </c>
      <c r="B30" s="84">
        <v>33.24166666666667</v>
      </c>
      <c r="C30" s="85">
        <v>750.5633333333334</v>
      </c>
      <c r="D30" s="86">
        <v>6.47748</v>
      </c>
      <c r="E30" s="87">
        <v>15839</v>
      </c>
      <c r="F30" s="45">
        <v>34.773976014110396</v>
      </c>
      <c r="G30" s="45">
        <v>57.6057077997701</v>
      </c>
      <c r="H30" s="46">
        <v>776.498866202739</v>
      </c>
      <c r="I30" s="47">
        <v>235.08405448676027</v>
      </c>
      <c r="J30" s="48">
        <v>0.31512607840048296</v>
      </c>
      <c r="K30" s="47">
        <v>30.274586463040748</v>
      </c>
      <c r="L30" s="20"/>
      <c r="M30" s="20"/>
    </row>
    <row r="31" spans="1:13" ht="15" customHeight="1">
      <c r="A31" s="44">
        <v>0.75</v>
      </c>
      <c r="B31" s="84">
        <v>43.207166666666666</v>
      </c>
      <c r="C31" s="85">
        <v>746.1703333333335</v>
      </c>
      <c r="D31" s="86">
        <v>6.436926666666667</v>
      </c>
      <c r="E31" s="87">
        <v>15938</v>
      </c>
      <c r="F31" s="45">
        <v>45.19884614603169</v>
      </c>
      <c r="G31" s="45">
        <v>48.072036088622674</v>
      </c>
      <c r="H31" s="46">
        <v>771.9540671594935</v>
      </c>
      <c r="I31" s="47">
        <v>254.98915994780646</v>
      </c>
      <c r="J31" s="48">
        <v>0.3418085253992043</v>
      </c>
      <c r="K31" s="47">
        <v>33.03181839123704</v>
      </c>
      <c r="L31" s="20"/>
      <c r="M31" s="20"/>
    </row>
    <row r="32" spans="1:13" ht="15" customHeight="1">
      <c r="A32" s="44">
        <v>0.625</v>
      </c>
      <c r="B32" s="84">
        <v>53.3877</v>
      </c>
      <c r="C32" s="85">
        <v>723.073</v>
      </c>
      <c r="D32" s="86">
        <v>6.22213</v>
      </c>
      <c r="E32" s="87">
        <v>16296</v>
      </c>
      <c r="F32" s="45">
        <v>55.848661797398506</v>
      </c>
      <c r="G32" s="45">
        <v>36.973370384858924</v>
      </c>
      <c r="H32" s="46">
        <v>748.058611107852</v>
      </c>
      <c r="I32" s="47">
        <v>242.3273147253276</v>
      </c>
      <c r="J32" s="48">
        <v>0.32483554252724883</v>
      </c>
      <c r="K32" s="47">
        <v>32.39457838890778</v>
      </c>
      <c r="L32" s="20"/>
      <c r="M32" s="20"/>
    </row>
    <row r="33" spans="1:14" ht="15" customHeight="1">
      <c r="A33" s="44">
        <v>0.5</v>
      </c>
      <c r="B33" s="84">
        <v>62.328100000000006</v>
      </c>
      <c r="C33" s="85">
        <v>688.1276666666666</v>
      </c>
      <c r="D33" s="86">
        <v>5.899683333333333</v>
      </c>
      <c r="E33" s="87">
        <v>16969</v>
      </c>
      <c r="F33" s="45">
        <v>65.20117887405588</v>
      </c>
      <c r="G33" s="45">
        <v>25.445620956652828</v>
      </c>
      <c r="H33" s="46">
        <v>711.9057503067514</v>
      </c>
      <c r="I33" s="47">
        <v>194.70265271271094</v>
      </c>
      <c r="J33" s="48">
        <v>0.26099551301971985</v>
      </c>
      <c r="K33" s="47">
        <v>27.3495608445669</v>
      </c>
      <c r="L33" s="20"/>
      <c r="M33" s="20"/>
      <c r="N33" s="17"/>
    </row>
    <row r="34" spans="1:13" ht="15" customHeight="1">
      <c r="A34" s="44">
        <v>0.375</v>
      </c>
      <c r="B34" s="84">
        <v>71.14356666666667</v>
      </c>
      <c r="C34" s="85">
        <v>646.1260000000001</v>
      </c>
      <c r="D34" s="86">
        <v>5.518653333333333</v>
      </c>
      <c r="E34" s="87">
        <v>17851</v>
      </c>
      <c r="F34" s="45">
        <v>74.42300368488135</v>
      </c>
      <c r="G34" s="45">
        <v>15.406407148839135</v>
      </c>
      <c r="H34" s="46">
        <v>668.4527262955083</v>
      </c>
      <c r="I34" s="47">
        <v>134.5579435799602</v>
      </c>
      <c r="J34" s="48">
        <v>0.18037257852541586</v>
      </c>
      <c r="K34" s="47">
        <v>20.130204792592295</v>
      </c>
      <c r="L34" s="20"/>
      <c r="M34" s="20"/>
    </row>
    <row r="35" spans="1:13" ht="15" customHeight="1">
      <c r="A35" s="44">
        <v>0.25</v>
      </c>
      <c r="B35" s="84">
        <v>79.15393333333334</v>
      </c>
      <c r="C35" s="85">
        <v>608.385</v>
      </c>
      <c r="D35" s="86">
        <v>5.1836899999999995</v>
      </c>
      <c r="E35" s="87">
        <v>18719</v>
      </c>
      <c r="F35" s="45">
        <v>82.80261657024299</v>
      </c>
      <c r="G35" s="45">
        <v>7.512887749252954</v>
      </c>
      <c r="H35" s="46">
        <v>629.4075952481294</v>
      </c>
      <c r="I35" s="47">
        <v>73.00473034534805</v>
      </c>
      <c r="J35" s="48">
        <v>0.09786156882754432</v>
      </c>
      <c r="K35" s="47">
        <v>11.59985771852241</v>
      </c>
      <c r="L35" s="20"/>
      <c r="M35" s="20"/>
    </row>
    <row r="36" spans="1:14" ht="15" customHeight="1">
      <c r="A36" s="44">
        <v>0</v>
      </c>
      <c r="B36" s="84">
        <v>89.38446666666665</v>
      </c>
      <c r="C36" s="85">
        <v>574.9996666666667</v>
      </c>
      <c r="D36" s="86">
        <v>4.868533333333333</v>
      </c>
      <c r="E36" s="87">
        <v>19658</v>
      </c>
      <c r="F36" s="45">
        <v>93.50473702383708</v>
      </c>
      <c r="G36" s="45">
        <v>0</v>
      </c>
      <c r="H36" s="46">
        <v>594.8686398664375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255.4740192101265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60.201048</v>
      </c>
      <c r="C58" s="102">
        <f>AIRFLOW!C26</f>
        <v>724.0716666666667</v>
      </c>
      <c r="D58" s="103">
        <f>AIRFLOW!D26</f>
        <v>6.235146666666666</v>
      </c>
      <c r="E58" s="104">
        <f>AIRFLOW!E26</f>
        <v>16234</v>
      </c>
      <c r="F58" s="35">
        <f>25.4*AIRFLOW!F26</f>
        <v>62.97607819031262</v>
      </c>
      <c r="G58" s="36">
        <f>AIRFLOW!G26*0.472</f>
        <v>39.05284883757782</v>
      </c>
      <c r="H58" s="35">
        <f>AIRFLOW!H26</f>
        <v>749.0917864575421</v>
      </c>
      <c r="I58" s="36">
        <f>AIRFLOW!I26</f>
        <v>24.077902279158394</v>
      </c>
      <c r="J58" s="37">
        <f>AIRFLOW!J26</f>
        <v>0.0322760084171024</v>
      </c>
      <c r="K58" s="38">
        <f>AIRFLOW!K26</f>
        <v>3.214098450651905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179.33297466666664</v>
      </c>
      <c r="C59" s="102">
        <f>AIRFLOW!C27</f>
        <v>730.1953333333335</v>
      </c>
      <c r="D59" s="103">
        <f>AIRFLOW!D27</f>
        <v>6.292723333333334</v>
      </c>
      <c r="E59" s="104">
        <f>AIRFLOW!E27</f>
        <v>16174</v>
      </c>
      <c r="F59" s="35">
        <f>25.4*AIRFLOW!F27</f>
        <v>187.59951545543444</v>
      </c>
      <c r="G59" s="36">
        <f>AIRFLOW!G27*0.472</f>
        <v>37.257568259510734</v>
      </c>
      <c r="H59" s="35">
        <f>AIRFLOW!H27</f>
        <v>755.4270549318927</v>
      </c>
      <c r="I59" s="36">
        <f>AIRFLOW!I27</f>
        <v>68.4197118191557</v>
      </c>
      <c r="J59" s="37">
        <f>AIRFLOW!J27</f>
        <v>0.09171543139297011</v>
      </c>
      <c r="K59" s="38">
        <f>AIRFLOW!K27</f>
        <v>9.056904371771852</v>
      </c>
      <c r="L59" s="2"/>
      <c r="M59" s="2"/>
    </row>
    <row r="60" spans="1:13" ht="15.75">
      <c r="A60" s="34">
        <f>AIRFLOW!A28*25.4</f>
        <v>31.75</v>
      </c>
      <c r="B60" s="101">
        <f>AIRFLOW!B28*25.4</f>
        <v>331.9949333333333</v>
      </c>
      <c r="C60" s="102">
        <f>AIRFLOW!C28</f>
        <v>735.5203333333334</v>
      </c>
      <c r="D60" s="103">
        <f>AIRFLOW!D28</f>
        <v>6.344796666666666</v>
      </c>
      <c r="E60" s="104">
        <f>AIRFLOW!E28</f>
        <v>16075</v>
      </c>
      <c r="F60" s="35">
        <f>25.4*AIRFLOW!F28</f>
        <v>347.2985865692508</v>
      </c>
      <c r="G60" s="36">
        <f>AIRFLOW!G28*0.472</f>
        <v>35.28186397478416</v>
      </c>
      <c r="H60" s="35">
        <f>AIRFLOW!H28</f>
        <v>760.9360590077596</v>
      </c>
      <c r="I60" s="36">
        <f>AIRFLOW!I28</f>
        <v>119.94482119007728</v>
      </c>
      <c r="J60" s="37">
        <f>AIRFLOW!J28</f>
        <v>0.1607839426140446</v>
      </c>
      <c r="K60" s="38">
        <f>AIRFLOW!K28</f>
        <v>15.762918121641496</v>
      </c>
      <c r="L60" s="2"/>
      <c r="M60" s="2"/>
    </row>
    <row r="61" spans="1:13" ht="15.75">
      <c r="A61" s="34">
        <f>AIRFLOW!A29*25.4</f>
        <v>25.4</v>
      </c>
      <c r="B61" s="101">
        <f>AIRFLOW!B29*25.4</f>
        <v>623.60048</v>
      </c>
      <c r="C61" s="102">
        <f>AIRFLOW!C29</f>
        <v>746.3036666666667</v>
      </c>
      <c r="D61" s="103">
        <f>AIRFLOW!D29</f>
        <v>6.442433333333334</v>
      </c>
      <c r="E61" s="104">
        <f>AIRFLOW!E29</f>
        <v>15914</v>
      </c>
      <c r="F61" s="35">
        <f>25.4*AIRFLOW!F29</f>
        <v>652.3459955048703</v>
      </c>
      <c r="G61" s="36">
        <f>AIRFLOW!G29*0.472</f>
        <v>30.714598431874066</v>
      </c>
      <c r="H61" s="35">
        <f>AIRFLOW!H29</f>
        <v>772.0920077936311</v>
      </c>
      <c r="I61" s="36">
        <f>AIRFLOW!I29</f>
        <v>196.13195869404728</v>
      </c>
      <c r="J61" s="37">
        <f>AIRFLOW!J29</f>
        <v>0.26291147278022425</v>
      </c>
      <c r="K61" s="38">
        <f>AIRFLOW!K29</f>
        <v>25.40257525961806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844.3383333333333</v>
      </c>
      <c r="C62" s="102">
        <f>AIRFLOW!C30</f>
        <v>750.5633333333334</v>
      </c>
      <c r="D62" s="103">
        <f>AIRFLOW!D30</f>
        <v>6.47748</v>
      </c>
      <c r="E62" s="104">
        <f>AIRFLOW!E30</f>
        <v>15839</v>
      </c>
      <c r="F62" s="35">
        <f>25.4*AIRFLOW!F30</f>
        <v>883.258990758404</v>
      </c>
      <c r="G62" s="36">
        <f>AIRFLOW!G30*0.472</f>
        <v>27.189894081491488</v>
      </c>
      <c r="H62" s="35">
        <f>AIRFLOW!H30</f>
        <v>776.498866202739</v>
      </c>
      <c r="I62" s="36">
        <f>AIRFLOW!I30</f>
        <v>235.08405448676027</v>
      </c>
      <c r="J62" s="37">
        <f>AIRFLOW!J30</f>
        <v>0.31512607840048296</v>
      </c>
      <c r="K62" s="38">
        <f>AIRFLOW!K30</f>
        <v>30.274586463040748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1097.4620333333332</v>
      </c>
      <c r="C63" s="102">
        <f>AIRFLOW!C31</f>
        <v>746.1703333333335</v>
      </c>
      <c r="D63" s="103">
        <f>AIRFLOW!D31</f>
        <v>6.436926666666667</v>
      </c>
      <c r="E63" s="104">
        <f>AIRFLOW!E31</f>
        <v>15938</v>
      </c>
      <c r="F63" s="35">
        <f>25.4*AIRFLOW!F31</f>
        <v>1148.0506921092049</v>
      </c>
      <c r="G63" s="36">
        <f>AIRFLOW!G31*0.472</f>
        <v>22.6900010338299</v>
      </c>
      <c r="H63" s="35">
        <f>AIRFLOW!H31</f>
        <v>771.9540671594935</v>
      </c>
      <c r="I63" s="36">
        <f>AIRFLOW!I31</f>
        <v>254.98915994780646</v>
      </c>
      <c r="J63" s="37">
        <f>AIRFLOW!J31</f>
        <v>0.3418085253992043</v>
      </c>
      <c r="K63" s="38">
        <f>AIRFLOW!K31</f>
        <v>33.03181839123704</v>
      </c>
      <c r="L63" s="2"/>
      <c r="M63" s="2"/>
    </row>
    <row r="64" spans="1:13" ht="15.75">
      <c r="A64" s="34">
        <f>AIRFLOW!A32*25.4</f>
        <v>15.875</v>
      </c>
      <c r="B64" s="101">
        <f>AIRFLOW!B32*25.4</f>
        <v>1356.04758</v>
      </c>
      <c r="C64" s="102">
        <f>AIRFLOW!C32</f>
        <v>723.073</v>
      </c>
      <c r="D64" s="103">
        <f>AIRFLOW!D32</f>
        <v>6.22213</v>
      </c>
      <c r="E64" s="104">
        <f>AIRFLOW!E32</f>
        <v>16296</v>
      </c>
      <c r="F64" s="35">
        <f>25.4*AIRFLOW!F32</f>
        <v>1418.556009653922</v>
      </c>
      <c r="G64" s="36">
        <f>AIRFLOW!G32*0.472</f>
        <v>17.45143082165341</v>
      </c>
      <c r="H64" s="35">
        <f>AIRFLOW!H32</f>
        <v>748.058611107852</v>
      </c>
      <c r="I64" s="36">
        <f>AIRFLOW!I32</f>
        <v>242.3273147253276</v>
      </c>
      <c r="J64" s="37">
        <f>AIRFLOW!J32</f>
        <v>0.32483554252724883</v>
      </c>
      <c r="K64" s="38">
        <f>AIRFLOW!K32</f>
        <v>32.39457838890778</v>
      </c>
      <c r="L64" s="2"/>
      <c r="M64" s="2"/>
    </row>
    <row r="65" spans="1:13" ht="15.75">
      <c r="A65" s="34">
        <f>AIRFLOW!A33*25.4</f>
        <v>12.7</v>
      </c>
      <c r="B65" s="101">
        <f>AIRFLOW!B33*25.4</f>
        <v>1583.13374</v>
      </c>
      <c r="C65" s="102">
        <f>AIRFLOW!C33</f>
        <v>688.1276666666666</v>
      </c>
      <c r="D65" s="103">
        <f>AIRFLOW!D33</f>
        <v>5.899683333333333</v>
      </c>
      <c r="E65" s="104">
        <f>AIRFLOW!E33</f>
        <v>16969</v>
      </c>
      <c r="F65" s="35">
        <f>25.4*AIRFLOW!F33</f>
        <v>1656.1099434010193</v>
      </c>
      <c r="G65" s="36">
        <f>AIRFLOW!G33*0.472</f>
        <v>12.010333091540135</v>
      </c>
      <c r="H65" s="35">
        <f>AIRFLOW!H33</f>
        <v>711.9057503067514</v>
      </c>
      <c r="I65" s="36">
        <f>AIRFLOW!I33</f>
        <v>194.70265271271094</v>
      </c>
      <c r="J65" s="37">
        <f>AIRFLOW!J33</f>
        <v>0.26099551301971985</v>
      </c>
      <c r="K65" s="38">
        <f>AIRFLOW!K33</f>
        <v>27.3495608445669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1807.0465933333335</v>
      </c>
      <c r="C66" s="102">
        <f>AIRFLOW!C34</f>
        <v>646.1260000000001</v>
      </c>
      <c r="D66" s="103">
        <f>AIRFLOW!D34</f>
        <v>5.518653333333333</v>
      </c>
      <c r="E66" s="104">
        <f>AIRFLOW!E34</f>
        <v>17851</v>
      </c>
      <c r="F66" s="35">
        <f>25.4*AIRFLOW!F34</f>
        <v>1890.3442935959863</v>
      </c>
      <c r="G66" s="36">
        <f>AIRFLOW!G34*0.472</f>
        <v>7.271824174252071</v>
      </c>
      <c r="H66" s="35">
        <f>AIRFLOW!H34</f>
        <v>668.4527262955083</v>
      </c>
      <c r="I66" s="36">
        <f>AIRFLOW!I34</f>
        <v>134.5579435799602</v>
      </c>
      <c r="J66" s="37">
        <f>AIRFLOW!J34</f>
        <v>0.18037257852541586</v>
      </c>
      <c r="K66" s="38">
        <f>AIRFLOW!K34</f>
        <v>20.130204792592295</v>
      </c>
      <c r="L66" s="2"/>
      <c r="M66" s="2"/>
    </row>
    <row r="67" spans="1:13" ht="15.75">
      <c r="A67" s="34">
        <f>AIRFLOW!A35*25.4</f>
        <v>6.35</v>
      </c>
      <c r="B67" s="101">
        <f>AIRFLOW!B35*25.4</f>
        <v>2010.5099066666667</v>
      </c>
      <c r="C67" s="102">
        <f>AIRFLOW!C35</f>
        <v>608.385</v>
      </c>
      <c r="D67" s="103">
        <f>AIRFLOW!D35</f>
        <v>5.1836899999999995</v>
      </c>
      <c r="E67" s="104">
        <f>AIRFLOW!E35</f>
        <v>18719</v>
      </c>
      <c r="F67" s="35">
        <f>25.4*AIRFLOW!F35</f>
        <v>2103.186460884172</v>
      </c>
      <c r="G67" s="36">
        <f>AIRFLOW!G35*0.472</f>
        <v>3.546083017647394</v>
      </c>
      <c r="H67" s="35">
        <f>AIRFLOW!H35</f>
        <v>629.4075952481294</v>
      </c>
      <c r="I67" s="36">
        <f>AIRFLOW!I35</f>
        <v>73.00473034534805</v>
      </c>
      <c r="J67" s="37">
        <f>AIRFLOW!J35</f>
        <v>0.09786156882754432</v>
      </c>
      <c r="K67" s="38">
        <f>AIRFLOW!K35</f>
        <v>11.59985771852241</v>
      </c>
      <c r="L67" s="2"/>
      <c r="M67" s="2"/>
    </row>
    <row r="68" spans="1:13" ht="15.75">
      <c r="A68" s="34">
        <f>AIRFLOW!A36*25.4</f>
        <v>0</v>
      </c>
      <c r="B68" s="101">
        <f>AIRFLOW!B36*25.4</f>
        <v>2270.365453333333</v>
      </c>
      <c r="C68" s="102">
        <f>AIRFLOW!C36</f>
        <v>574.9996666666667</v>
      </c>
      <c r="D68" s="103">
        <f>AIRFLOW!D36</f>
        <v>4.868533333333333</v>
      </c>
      <c r="E68" s="104">
        <f>AIRFLOW!E36</f>
        <v>19658</v>
      </c>
      <c r="F68" s="35">
        <f>25.4*AIRFLOW!F36</f>
        <v>2375.020320405462</v>
      </c>
      <c r="G68" s="36">
        <f>AIRFLOW!G36*0.472</f>
        <v>0</v>
      </c>
      <c r="H68" s="35">
        <f>AIRFLOW!H36</f>
        <v>594.8686398664375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255.4740192101265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0.5903232105135188</v>
      </c>
      <c r="C74" s="102">
        <f>AIRFLOW!C26</f>
        <v>724.0716666666667</v>
      </c>
      <c r="D74" s="103">
        <f>AIRFLOW!D26</f>
        <v>6.235146666666666</v>
      </c>
      <c r="E74" s="107">
        <f>AIRFLOW!E26</f>
        <v>16234</v>
      </c>
      <c r="F74" s="41">
        <f>AIRFLOW!F26*(0.07355/0.2952998)</f>
        <v>0.6175347755217773</v>
      </c>
      <c r="G74" s="41">
        <f>AIRFLOW!G26*0.472*(0.001*3600)</f>
        <v>140.59025581528016</v>
      </c>
      <c r="H74" s="40">
        <f>AIRFLOW!H26</f>
        <v>749.0917864575421</v>
      </c>
      <c r="I74" s="42">
        <f>AIRFLOW!I26</f>
        <v>24.077902279158394</v>
      </c>
      <c r="J74" s="43">
        <f>AIRFLOW!J26</f>
        <v>0.0322760084171024</v>
      </c>
      <c r="K74" s="41">
        <f>AIRFLOW!K26</f>
        <v>3.214098450651905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1.7585145254641779</v>
      </c>
      <c r="C75" s="102">
        <f>AIRFLOW!C27</f>
        <v>730.1953333333335</v>
      </c>
      <c r="D75" s="103">
        <f>AIRFLOW!D27</f>
        <v>6.292723333333334</v>
      </c>
      <c r="E75" s="107">
        <f>AIRFLOW!E27</f>
        <v>16174</v>
      </c>
      <c r="F75" s="41">
        <f>AIRFLOW!F27*(0.07355/0.2952998)</f>
        <v>1.8395750893644338</v>
      </c>
      <c r="G75" s="41">
        <f>AIRFLOW!G27*0.472*(0.001*3600)</f>
        <v>134.12724573423864</v>
      </c>
      <c r="H75" s="40">
        <f>AIRFLOW!H27</f>
        <v>755.4270549318927</v>
      </c>
      <c r="I75" s="42">
        <f>AIRFLOW!I27</f>
        <v>68.4197118191557</v>
      </c>
      <c r="J75" s="43">
        <f>AIRFLOW!J27</f>
        <v>0.09171543139297011</v>
      </c>
      <c r="K75" s="41">
        <f>AIRFLOW!K27</f>
        <v>9.056904371771852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3.255496730215643</v>
      </c>
      <c r="C76" s="102">
        <f>AIRFLOW!C28</f>
        <v>735.5203333333334</v>
      </c>
      <c r="D76" s="103">
        <f>AIRFLOW!D28</f>
        <v>6.344796666666666</v>
      </c>
      <c r="E76" s="107">
        <f>AIRFLOW!E28</f>
        <v>16075</v>
      </c>
      <c r="F76" s="41">
        <f>AIRFLOW!F28*(0.07355/0.2952998)</f>
        <v>3.4055622525104114</v>
      </c>
      <c r="G76" s="41">
        <f>AIRFLOW!G28*0.472*(0.001*3600)</f>
        <v>127.01471030922298</v>
      </c>
      <c r="H76" s="40">
        <f>AIRFLOW!H28</f>
        <v>760.9360590077596</v>
      </c>
      <c r="I76" s="42">
        <f>AIRFLOW!I28</f>
        <v>119.94482119007728</v>
      </c>
      <c r="J76" s="43">
        <f>AIRFLOW!J28</f>
        <v>0.1607839426140446</v>
      </c>
      <c r="K76" s="41">
        <f>AIRFLOW!K28</f>
        <v>15.762918121641496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6.114940680623556</v>
      </c>
      <c r="C77" s="102">
        <f>AIRFLOW!C29</f>
        <v>746.3036666666667</v>
      </c>
      <c r="D77" s="103">
        <f>AIRFLOW!D29</f>
        <v>6.442433333333334</v>
      </c>
      <c r="E77" s="107">
        <f>AIRFLOW!E29</f>
        <v>15914</v>
      </c>
      <c r="F77" s="41">
        <f>AIRFLOW!F29*(0.07355/0.2952998)</f>
        <v>6.396815258632584</v>
      </c>
      <c r="G77" s="41">
        <f>AIRFLOW!G29*0.472*(0.001*3600)</f>
        <v>110.57255435474664</v>
      </c>
      <c r="H77" s="40">
        <f>AIRFLOW!H29</f>
        <v>772.0920077936311</v>
      </c>
      <c r="I77" s="42">
        <f>AIRFLOW!I29</f>
        <v>196.13195869404728</v>
      </c>
      <c r="J77" s="43">
        <f>AIRFLOW!J29</f>
        <v>0.26291147278022425</v>
      </c>
      <c r="K77" s="41">
        <f>AIRFLOW!K29</f>
        <v>25.40257525961806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8.279465761010789</v>
      </c>
      <c r="C78" s="102">
        <f>AIRFLOW!C30</f>
        <v>750.5633333333334</v>
      </c>
      <c r="D78" s="103">
        <f>AIRFLOW!D30</f>
        <v>6.47748</v>
      </c>
      <c r="E78" s="107">
        <f>AIRFLOW!E30</f>
        <v>15839</v>
      </c>
      <c r="F78" s="41">
        <f>AIRFLOW!F30*(0.07355/0.2952998)</f>
        <v>8.661116383545874</v>
      </c>
      <c r="G78" s="41">
        <f>AIRFLOW!G30*0.472*(0.001*3600)</f>
        <v>97.88361869336936</v>
      </c>
      <c r="H78" s="40">
        <f>AIRFLOW!H30</f>
        <v>776.498866202739</v>
      </c>
      <c r="I78" s="42">
        <f>AIRFLOW!I30</f>
        <v>235.08405448676027</v>
      </c>
      <c r="J78" s="43">
        <f>AIRFLOW!J30</f>
        <v>0.31512607840048296</v>
      </c>
      <c r="K78" s="41">
        <f>AIRFLOW!K30</f>
        <v>30.274586463040748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10.76156200692765</v>
      </c>
      <c r="C79" s="102">
        <f>AIRFLOW!C31</f>
        <v>746.1703333333335</v>
      </c>
      <c r="D79" s="103">
        <f>AIRFLOW!D31</f>
        <v>6.436926666666667</v>
      </c>
      <c r="E79" s="107">
        <f>AIRFLOW!E31</f>
        <v>15938</v>
      </c>
      <c r="F79" s="41">
        <f>AIRFLOW!F31*(0.07355/0.2952998)</f>
        <v>11.257627448581513</v>
      </c>
      <c r="G79" s="41">
        <f>AIRFLOW!G31*0.472*(0.001*3600)</f>
        <v>81.68400372178765</v>
      </c>
      <c r="H79" s="40">
        <f>AIRFLOW!H31</f>
        <v>771.9540671594935</v>
      </c>
      <c r="I79" s="42">
        <f>AIRFLOW!I31</f>
        <v>254.98915994780646</v>
      </c>
      <c r="J79" s="43">
        <f>AIRFLOW!J31</f>
        <v>0.3418085253992043</v>
      </c>
      <c r="K79" s="41">
        <f>AIRFLOW!K31</f>
        <v>33.03181839123704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13.29721637129453</v>
      </c>
      <c r="C80" s="102">
        <f>AIRFLOW!C32</f>
        <v>723.073</v>
      </c>
      <c r="D80" s="103">
        <f>AIRFLOW!D32</f>
        <v>6.22213</v>
      </c>
      <c r="E80" s="107">
        <f>AIRFLOW!E32</f>
        <v>16296</v>
      </c>
      <c r="F80" s="41">
        <f>AIRFLOW!F32*(0.07355/0.2952998)</f>
        <v>13.910165449481038</v>
      </c>
      <c r="G80" s="41">
        <f>AIRFLOW!G32*0.472*(0.001*3600)</f>
        <v>62.82515095795228</v>
      </c>
      <c r="H80" s="40">
        <f>AIRFLOW!H32</f>
        <v>748.058611107852</v>
      </c>
      <c r="I80" s="42">
        <f>AIRFLOW!I32</f>
        <v>242.3273147253276</v>
      </c>
      <c r="J80" s="43">
        <f>AIRFLOW!J32</f>
        <v>0.32483554252724883</v>
      </c>
      <c r="K80" s="41">
        <f>AIRFLOW!K32</f>
        <v>32.39457838890778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15.523992075172421</v>
      </c>
      <c r="C81" s="102">
        <f>AIRFLOW!C33</f>
        <v>688.1276666666666</v>
      </c>
      <c r="D81" s="103">
        <f>AIRFLOW!D33</f>
        <v>5.899683333333333</v>
      </c>
      <c r="E81" s="107">
        <f>AIRFLOW!E33</f>
        <v>16969</v>
      </c>
      <c r="F81" s="41">
        <f>AIRFLOW!F33*(0.07355/0.2952998)</f>
        <v>16.239586705398413</v>
      </c>
      <c r="G81" s="41">
        <f>AIRFLOW!G33*0.472*(0.001*3600)</f>
        <v>43.237199129544486</v>
      </c>
      <c r="H81" s="40">
        <f>AIRFLOW!H33</f>
        <v>711.9057503067514</v>
      </c>
      <c r="I81" s="42">
        <f>AIRFLOW!I33</f>
        <v>194.70265271271094</v>
      </c>
      <c r="J81" s="43">
        <f>AIRFLOW!J33</f>
        <v>0.26099551301971985</v>
      </c>
      <c r="K81" s="41">
        <f>AIRFLOW!K33</f>
        <v>27.3495608445669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17.719650769602058</v>
      </c>
      <c r="C82" s="102">
        <f>AIRFLOW!C34</f>
        <v>646.1260000000001</v>
      </c>
      <c r="D82" s="103">
        <f>AIRFLOW!D34</f>
        <v>5.518653333333333</v>
      </c>
      <c r="E82" s="107">
        <f>AIRFLOW!E34</f>
        <v>17851</v>
      </c>
      <c r="F82" s="41">
        <f>AIRFLOW!F34*(0.07355/0.2952998)</f>
        <v>18.536456580813883</v>
      </c>
      <c r="G82" s="41">
        <f>AIRFLOW!G34*0.472*(0.001*3600)</f>
        <v>26.178567027307455</v>
      </c>
      <c r="H82" s="40">
        <f>AIRFLOW!H34</f>
        <v>668.4527262955083</v>
      </c>
      <c r="I82" s="42">
        <f>AIRFLOW!I34</f>
        <v>134.5579435799602</v>
      </c>
      <c r="J82" s="43">
        <f>AIRFLOW!J34</f>
        <v>0.18037257852541586</v>
      </c>
      <c r="K82" s="41">
        <f>AIRFLOW!K34</f>
        <v>20.130204792592295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19.714784082707364</v>
      </c>
      <c r="C83" s="102">
        <f>AIRFLOW!C35</f>
        <v>608.385</v>
      </c>
      <c r="D83" s="103">
        <f>AIRFLOW!D35</f>
        <v>5.1836899999999995</v>
      </c>
      <c r="E83" s="107">
        <f>AIRFLOW!E35</f>
        <v>18719</v>
      </c>
      <c r="F83" s="41">
        <f>AIRFLOW!F35*(0.07355/0.2952998)</f>
        <v>20.623557647994925</v>
      </c>
      <c r="G83" s="41">
        <f>AIRFLOW!G35*0.472*(0.001*3600)</f>
        <v>12.76589886353062</v>
      </c>
      <c r="H83" s="40">
        <f>AIRFLOW!H35</f>
        <v>629.4075952481294</v>
      </c>
      <c r="I83" s="42">
        <f>AIRFLOW!I35</f>
        <v>73.00473034534805</v>
      </c>
      <c r="J83" s="43">
        <f>AIRFLOW!J35</f>
        <v>0.09786156882754432</v>
      </c>
      <c r="K83" s="41">
        <f>AIRFLOW!K35</f>
        <v>11.59985771852241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22.2628918926912</v>
      </c>
      <c r="C84" s="102">
        <f>AIRFLOW!C36</f>
        <v>574.9996666666667</v>
      </c>
      <c r="D84" s="103">
        <f>AIRFLOW!D36</f>
        <v>4.868533333333333</v>
      </c>
      <c r="E84" s="107">
        <f>AIRFLOW!E36</f>
        <v>19658</v>
      </c>
      <c r="F84" s="41">
        <f>AIRFLOW!F36*(0.07355/0.2952998)</f>
        <v>23.289123149095317</v>
      </c>
      <c r="G84" s="41">
        <f>AIRFLOW!G36*0.472*(0.001*3600)</f>
        <v>0</v>
      </c>
      <c r="H84" s="40">
        <f>AIRFLOW!H36</f>
        <v>594.8686398664375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255.4740192101265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2011-11-01T19:16:50Z</dcterms:modified>
  <cp:category/>
  <cp:version/>
  <cp:contentType/>
  <cp:contentStatus/>
</cp:coreProperties>
</file>