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<sst xmlns="http://schemas.openxmlformats.org/spreadsheetml/2006/main" count="170" uniqueCount="117">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</sst>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6.239894077426396</c:v>
                </c:pt>
                <c:pt idx="1">
                  <c:v>18.112829970314806</c:v>
                </c:pt>
                <c:pt idx="2">
                  <c:v>31.68184917726856</c:v>
                </c:pt>
                <c:pt idx="3">
                  <c:v>52.771973391224854</c:v>
                </c:pt>
                <c:pt idx="4">
                  <c:v>65.70299603484324</c:v>
                </c:pt>
                <c:pt idx="5">
                  <c:v>77.38399354371894</c:v>
                </c:pt>
                <c:pt idx="6">
                  <c:v>88.06911337547025</c:v>
                </c:pt>
                <c:pt idx="7">
                  <c:v>98.36516284081057</c:v>
                </c:pt>
                <c:pt idx="8">
                  <c:v>107.659975056791</c:v>
                </c:pt>
                <c:pt idx="9">
                  <c:v>115.78301189266688</c:v>
                </c:pt>
                <c:pt idx="10">
                  <c:v>125.85589568569856</c:v>
                </c:pt>
              </c:numCache>
            </c:numRef>
          </c:yVal>
          <c:smooth val="0"/>
        </c:ser>
        <c:axId val="54152422"/>
        <c:axId val="1760975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24270032"/>
        <c:axId val="17103697"/>
      </c:scatterChart>
      <c:valAx>
        <c:axId val="5415242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7609751"/>
        <c:crosses val="autoZero"/>
        <c:crossBetween val="midCat"/>
        <c:dispUnits/>
        <c:majorUnit val="10"/>
      </c:valAx>
      <c:valAx>
        <c:axId val="1760975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4152422"/>
        <c:crosses val="autoZero"/>
        <c:crossBetween val="midCat"/>
        <c:dispUnits/>
      </c:valAx>
      <c:valAx>
        <c:axId val="24270032"/>
        <c:scaling>
          <c:orientation val="minMax"/>
        </c:scaling>
        <c:axPos val="b"/>
        <c:delete val="1"/>
        <c:majorTickMark val="in"/>
        <c:minorTickMark val="none"/>
        <c:tickLblPos val="nextTo"/>
        <c:crossAx val="17103697"/>
        <c:crosses val="max"/>
        <c:crossBetween val="midCat"/>
        <c:dispUnits/>
      </c:valAx>
      <c:valAx>
        <c:axId val="1710369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27003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9715546"/>
        <c:axId val="43222187"/>
      </c:scatterChart>
      <c:valAx>
        <c:axId val="1971554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222187"/>
        <c:crosses val="autoZero"/>
        <c:crossBetween val="midCat"/>
        <c:dispUnits/>
      </c:valAx>
      <c:valAx>
        <c:axId val="4322218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715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158.49330956663044</c:v>
                </c:pt>
                <c:pt idx="1">
                  <c:v>460.065881245996</c:v>
                </c:pt>
                <c:pt idx="2">
                  <c:v>804.7189691026214</c:v>
                </c:pt>
                <c:pt idx="3">
                  <c:v>1340.4081241371111</c:v>
                </c:pt>
                <c:pt idx="4">
                  <c:v>1668.8560992850182</c:v>
                </c:pt>
                <c:pt idx="5">
                  <c:v>1965.5534360104612</c:v>
                </c:pt>
                <c:pt idx="6">
                  <c:v>2236.955479736944</c:v>
                </c:pt>
                <c:pt idx="7">
                  <c:v>2498.475136156588</c:v>
                </c:pt>
                <c:pt idx="8">
                  <c:v>2734.5633664424913</c:v>
                </c:pt>
                <c:pt idx="9">
                  <c:v>2940.8885020737384</c:v>
                </c:pt>
                <c:pt idx="10">
                  <c:v>3196.739750416743</c:v>
                </c:pt>
              </c:numCache>
            </c:numRef>
          </c:yVal>
          <c:smooth val="0"/>
        </c:ser>
        <c:axId val="53455364"/>
        <c:axId val="113362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34917198"/>
        <c:axId val="45819327"/>
      </c:scatterChart>
      <c:valAx>
        <c:axId val="5345536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1336229"/>
        <c:crosses val="autoZero"/>
        <c:crossBetween val="midCat"/>
        <c:dispUnits/>
        <c:majorUnit val="5"/>
      </c:valAx>
      <c:valAx>
        <c:axId val="1133622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455364"/>
        <c:crosses val="autoZero"/>
        <c:crossBetween val="midCat"/>
        <c:dispUnits/>
      </c:valAx>
      <c:valAx>
        <c:axId val="34917198"/>
        <c:scaling>
          <c:orientation val="minMax"/>
        </c:scaling>
        <c:axPos val="b"/>
        <c:delete val="1"/>
        <c:majorTickMark val="in"/>
        <c:minorTickMark val="none"/>
        <c:tickLblPos val="nextTo"/>
        <c:crossAx val="45819327"/>
        <c:crosses val="max"/>
        <c:crossBetween val="midCat"/>
        <c:dispUnits/>
      </c:valAx>
      <c:valAx>
        <c:axId val="4581932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91719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5">
        <v>-240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6.015303333333333</v>
      </c>
      <c r="C26" s="127">
        <v>1636.3833333333334</v>
      </c>
      <c r="D26" s="128">
        <v>7.041763333333333</v>
      </c>
      <c r="E26" s="129">
        <v>22385</v>
      </c>
      <c r="F26" s="84">
        <v>6.239894077426396</v>
      </c>
      <c r="G26" s="84">
        <v>129.57745659707626</v>
      </c>
      <c r="H26" s="85">
        <v>1682.1831289118784</v>
      </c>
      <c r="I26" s="86">
        <v>94.9148945171532</v>
      </c>
      <c r="J26" s="87">
        <v>0.12723176208733672</v>
      </c>
      <c r="K26" s="86">
        <v>5.641519268543887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17.460900000000002</v>
      </c>
      <c r="C27" s="127">
        <v>1628.5966666666666</v>
      </c>
      <c r="D27" s="128">
        <v>7.0012066666666675</v>
      </c>
      <c r="E27" s="129">
        <v>22459</v>
      </c>
      <c r="F27" s="84">
        <v>18.112829970314806</v>
      </c>
      <c r="G27" s="84">
        <v>121.88421306860694</v>
      </c>
      <c r="H27" s="85">
        <v>1674.1785256931173</v>
      </c>
      <c r="I27" s="86">
        <v>259.11518049095145</v>
      </c>
      <c r="J27" s="87">
        <v>0.3473393840361279</v>
      </c>
      <c r="K27" s="86">
        <v>15.475820363244695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30.541533333333334</v>
      </c>
      <c r="C28" s="127">
        <v>1630.5933333333332</v>
      </c>
      <c r="D28" s="128">
        <v>7.0187333333333335</v>
      </c>
      <c r="E28" s="129">
        <v>22470</v>
      </c>
      <c r="F28" s="84">
        <v>31.68184917726856</v>
      </c>
      <c r="G28" s="84">
        <v>111.89814809115173</v>
      </c>
      <c r="H28" s="85">
        <v>1676.2310759191612</v>
      </c>
      <c r="I28" s="86">
        <v>416.10247927318807</v>
      </c>
      <c r="J28" s="87">
        <v>0.5577781223501179</v>
      </c>
      <c r="K28" s="86">
        <v>24.821892897779108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50.87256666666667</v>
      </c>
      <c r="C29" s="127">
        <v>1622.6033333333332</v>
      </c>
      <c r="D29" s="128">
        <v>6.978673333333333</v>
      </c>
      <c r="E29" s="129">
        <v>22563</v>
      </c>
      <c r="F29" s="84">
        <v>52.771973391224854</v>
      </c>
      <c r="G29" s="84">
        <v>91.87483747299616</v>
      </c>
      <c r="H29" s="85">
        <v>1668.0174483868961</v>
      </c>
      <c r="I29" s="86">
        <v>569.0652833760682</v>
      </c>
      <c r="J29" s="87">
        <v>0.7628220956783757</v>
      </c>
      <c r="K29" s="86">
        <v>34.11369811046844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63.338166666666666</v>
      </c>
      <c r="C30" s="127">
        <v>1597.11</v>
      </c>
      <c r="D30" s="128">
        <v>6.87203</v>
      </c>
      <c r="E30" s="129">
        <v>22788</v>
      </c>
      <c r="F30" s="84">
        <v>65.70299603484324</v>
      </c>
      <c r="G30" s="84">
        <v>78.59315750108296</v>
      </c>
      <c r="H30" s="85">
        <v>1641.81059675287</v>
      </c>
      <c r="I30" s="86">
        <v>606.070337533526</v>
      </c>
      <c r="J30" s="87">
        <v>0.8124267259162545</v>
      </c>
      <c r="K30" s="86">
        <v>36.91202418276921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74.59873333333333</v>
      </c>
      <c r="C31" s="127">
        <v>1538.0033333333333</v>
      </c>
      <c r="D31" s="128">
        <v>6.609663333333334</v>
      </c>
      <c r="E31" s="129">
        <v>23316</v>
      </c>
      <c r="F31" s="84">
        <v>77.38399354371894</v>
      </c>
      <c r="G31" s="84">
        <v>62.46167613895299</v>
      </c>
      <c r="H31" s="85">
        <v>1581.0496274570335</v>
      </c>
      <c r="I31" s="86">
        <v>567.2985294963055</v>
      </c>
      <c r="J31" s="87">
        <v>0.7604537928904899</v>
      </c>
      <c r="K31" s="86">
        <v>35.879776082332654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84.89926666666668</v>
      </c>
      <c r="C32" s="127">
        <v>1454.73</v>
      </c>
      <c r="D32" s="128">
        <v>6.23314</v>
      </c>
      <c r="E32" s="129">
        <v>24126</v>
      </c>
      <c r="F32" s="84">
        <v>88.06911337547025</v>
      </c>
      <c r="G32" s="84">
        <v>46.131805779439084</v>
      </c>
      <c r="H32" s="85">
        <v>1495.44560450708</v>
      </c>
      <c r="I32" s="86">
        <v>476.83627099899996</v>
      </c>
      <c r="J32" s="87">
        <v>0.6391907117949062</v>
      </c>
      <c r="K32" s="86">
        <v>31.885334046963425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94.82473333333333</v>
      </c>
      <c r="C33" s="127">
        <v>1362.0766666666666</v>
      </c>
      <c r="D33" s="128">
        <v>5.82107</v>
      </c>
      <c r="E33" s="129">
        <v>25111</v>
      </c>
      <c r="F33" s="84">
        <v>98.36516284081057</v>
      </c>
      <c r="G33" s="84">
        <v>31.121404886147598</v>
      </c>
      <c r="H33" s="85">
        <v>1400.1990501112384</v>
      </c>
      <c r="I33" s="86">
        <v>359.2815332020836</v>
      </c>
      <c r="J33" s="87">
        <v>0.48161063431914686</v>
      </c>
      <c r="K33" s="86">
        <v>25.65960653833308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103.785</v>
      </c>
      <c r="C34" s="127">
        <v>1271.6866666666665</v>
      </c>
      <c r="D34" s="128">
        <v>5.422516666666667</v>
      </c>
      <c r="E34" s="129">
        <v>26145</v>
      </c>
      <c r="F34" s="84">
        <v>107.659975056791</v>
      </c>
      <c r="G34" s="84">
        <v>18.296407834130076</v>
      </c>
      <c r="H34" s="85">
        <v>1307.279176188658</v>
      </c>
      <c r="I34" s="86">
        <v>231.18405182101625</v>
      </c>
      <c r="J34" s="87">
        <v>0.309898192789566</v>
      </c>
      <c r="K34" s="86">
        <v>17.68650702484383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111.61566666666666</v>
      </c>
      <c r="C35" s="127">
        <v>1195.67</v>
      </c>
      <c r="D35" s="128">
        <v>5.086053333333333</v>
      </c>
      <c r="E35" s="129">
        <v>27213</v>
      </c>
      <c r="F35" s="84">
        <v>115.78301189266688</v>
      </c>
      <c r="G35" s="84">
        <v>8.71410001895529</v>
      </c>
      <c r="H35" s="85">
        <v>1229.1349225911201</v>
      </c>
      <c r="I35" s="86">
        <v>118.4135942223113</v>
      </c>
      <c r="J35" s="87">
        <v>0.15873135954733417</v>
      </c>
      <c r="K35" s="86">
        <v>9.63522303433296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121.32600000000001</v>
      </c>
      <c r="C36" s="127">
        <v>1138.56</v>
      </c>
      <c r="D36" s="128">
        <v>4.8317000000000005</v>
      </c>
      <c r="E36" s="129">
        <v>28102</v>
      </c>
      <c r="F36" s="84">
        <v>125.85589568569856</v>
      </c>
      <c r="G36" s="84">
        <v>0</v>
      </c>
      <c r="H36" s="85">
        <v>1170.4265035213275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601.8737441924857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0.5936864576450964</v>
      </c>
      <c r="BD41" s="5">
        <f aca="true" t="shared" si="0" ref="BD41:BD50">IF(ISERR(($BE$21*0.4912-B26*0.03607)/($BE$21*0.4912)),0,($BE$21*0.4912-B26*0.03607)/($BE$21*0.4912))</f>
        <v>0.9844815126758398</v>
      </c>
      <c r="BF41">
        <f aca="true" t="shared" si="1" ref="BF41:BF50">(I26*63025)/(746*E26)</f>
        <v>0.35822121088025005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0.5826829507674265</v>
      </c>
      <c r="BD42" s="5">
        <f t="shared" si="0"/>
        <v>0.9549537670333451</v>
      </c>
      <c r="BF42">
        <f t="shared" si="1"/>
        <v>0.9747123504553614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0.5824472859016125</v>
      </c>
      <c r="BD43" s="5">
        <f t="shared" si="0"/>
        <v>0.9212078973196003</v>
      </c>
      <c r="BF43">
        <f t="shared" si="1"/>
        <v>1.564484475350075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0.5789643390768394</v>
      </c>
      <c r="BD44" s="5">
        <f t="shared" si="0"/>
        <v>0.8687571952374533</v>
      </c>
      <c r="BF44">
        <f t="shared" si="1"/>
        <v>2.130783254892063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0.5797521682579011</v>
      </c>
      <c r="BD45" s="5">
        <f t="shared" si="0"/>
        <v>0.8365980097619546</v>
      </c>
      <c r="BF45">
        <f t="shared" si="1"/>
        <v>2.246936738672632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0.5778674413943123</v>
      </c>
      <c r="BD46" s="5">
        <f t="shared" si="0"/>
        <v>0.8075476109048961</v>
      </c>
      <c r="BF46">
        <f t="shared" si="1"/>
        <v>2.0555670053578283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0.5760881451153035</v>
      </c>
      <c r="BD47" s="5">
        <f t="shared" si="0"/>
        <v>0.7809739392033154</v>
      </c>
      <c r="BF47">
        <f t="shared" si="1"/>
        <v>1.6697751227254396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0.5745939363679925</v>
      </c>
      <c r="BD48" s="5">
        <f t="shared" si="0"/>
        <v>0.7553678774442174</v>
      </c>
      <c r="BF48">
        <f t="shared" si="1"/>
        <v>1.208773454978465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0.5739894915370227</v>
      </c>
      <c r="BD49" s="5">
        <f t="shared" si="0"/>
        <v>0.7322518719857348</v>
      </c>
      <c r="BF49">
        <f t="shared" si="1"/>
        <v>0.747038959669627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0.5930758078995009</v>
      </c>
      <c r="BD50" s="5">
        <f t="shared" si="0"/>
        <v>0.7120500476266877</v>
      </c>
      <c r="BF50">
        <f t="shared" si="1"/>
        <v>0.3676200321710483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152.78870466666663</v>
      </c>
      <c r="C58" s="144">
        <f>AIRFLOW!C26</f>
        <v>1636.3833333333334</v>
      </c>
      <c r="D58" s="145">
        <f>AIRFLOW!D26</f>
        <v>7.041763333333333</v>
      </c>
      <c r="E58" s="146">
        <f>AIRFLOW!E26</f>
        <v>22385</v>
      </c>
      <c r="F58" s="74">
        <f>25.4*AIRFLOW!F26</f>
        <v>158.49330956663044</v>
      </c>
      <c r="G58" s="75">
        <f>AIRFLOW!G26*0.472</f>
        <v>61.16055951381999</v>
      </c>
      <c r="H58" s="74">
        <f>AIRFLOW!H26</f>
        <v>1682.1831289118784</v>
      </c>
      <c r="I58" s="75">
        <f>AIRFLOW!I26</f>
        <v>94.9148945171532</v>
      </c>
      <c r="J58" s="76">
        <f>AIRFLOW!J26</f>
        <v>0.12723176208733672</v>
      </c>
      <c r="K58" s="77">
        <f>AIRFLOW!K26</f>
        <v>5.641519268543887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443.50686</v>
      </c>
      <c r="C59" s="144">
        <f>AIRFLOW!C27</f>
        <v>1628.5966666666666</v>
      </c>
      <c r="D59" s="145">
        <f>AIRFLOW!D27</f>
        <v>7.0012066666666675</v>
      </c>
      <c r="E59" s="146">
        <f>AIRFLOW!E27</f>
        <v>22459</v>
      </c>
      <c r="F59" s="74">
        <f>25.4*AIRFLOW!F27</f>
        <v>460.065881245996</v>
      </c>
      <c r="G59" s="75">
        <f>AIRFLOW!G27*0.472</f>
        <v>57.529348568382474</v>
      </c>
      <c r="H59" s="74">
        <f>AIRFLOW!H27</f>
        <v>1674.1785256931173</v>
      </c>
      <c r="I59" s="75">
        <f>AIRFLOW!I27</f>
        <v>259.11518049095145</v>
      </c>
      <c r="J59" s="76">
        <f>AIRFLOW!J27</f>
        <v>0.3473393840361279</v>
      </c>
      <c r="K59" s="77">
        <f>AIRFLOW!K27</f>
        <v>15.475820363244695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775.7549466666667</v>
      </c>
      <c r="C60" s="144">
        <f>AIRFLOW!C28</f>
        <v>1630.5933333333332</v>
      </c>
      <c r="D60" s="145">
        <f>AIRFLOW!D28</f>
        <v>7.0187333333333335</v>
      </c>
      <c r="E60" s="146">
        <f>AIRFLOW!E28</f>
        <v>22470</v>
      </c>
      <c r="F60" s="74">
        <f>25.4*AIRFLOW!F28</f>
        <v>804.7189691026214</v>
      </c>
      <c r="G60" s="75">
        <f>AIRFLOW!G28*0.472</f>
        <v>52.81592589902361</v>
      </c>
      <c r="H60" s="74">
        <f>AIRFLOW!H28</f>
        <v>1676.2310759191612</v>
      </c>
      <c r="I60" s="75">
        <f>AIRFLOW!I28</f>
        <v>416.10247927318807</v>
      </c>
      <c r="J60" s="76">
        <f>AIRFLOW!J28</f>
        <v>0.5577781223501179</v>
      </c>
      <c r="K60" s="77">
        <f>AIRFLOW!K28</f>
        <v>24.821892897779108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1292.1631933333333</v>
      </c>
      <c r="C61" s="144">
        <f>AIRFLOW!C29</f>
        <v>1622.6033333333332</v>
      </c>
      <c r="D61" s="145">
        <f>AIRFLOW!D29</f>
        <v>6.978673333333333</v>
      </c>
      <c r="E61" s="146">
        <f>AIRFLOW!E29</f>
        <v>22563</v>
      </c>
      <c r="F61" s="74">
        <f>25.4*AIRFLOW!F29</f>
        <v>1340.4081241371111</v>
      </c>
      <c r="G61" s="75">
        <f>AIRFLOW!G29*0.472</f>
        <v>43.364923287254186</v>
      </c>
      <c r="H61" s="74">
        <f>AIRFLOW!H29</f>
        <v>1668.0174483868961</v>
      </c>
      <c r="I61" s="75">
        <f>AIRFLOW!I29</f>
        <v>569.0652833760682</v>
      </c>
      <c r="J61" s="76">
        <f>AIRFLOW!J29</f>
        <v>0.7628220956783757</v>
      </c>
      <c r="K61" s="77">
        <f>AIRFLOW!K29</f>
        <v>34.11369811046844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1608.7894333333331</v>
      </c>
      <c r="C62" s="144">
        <f>AIRFLOW!C30</f>
        <v>1597.11</v>
      </c>
      <c r="D62" s="145">
        <f>AIRFLOW!D30</f>
        <v>6.87203</v>
      </c>
      <c r="E62" s="146">
        <f>AIRFLOW!E30</f>
        <v>22788</v>
      </c>
      <c r="F62" s="74">
        <f>25.4*AIRFLOW!F30</f>
        <v>1668.8560992850182</v>
      </c>
      <c r="G62" s="75">
        <f>AIRFLOW!G30*0.472</f>
        <v>37.09597034051115</v>
      </c>
      <c r="H62" s="74">
        <f>AIRFLOW!H30</f>
        <v>1641.81059675287</v>
      </c>
      <c r="I62" s="75">
        <f>AIRFLOW!I30</f>
        <v>606.070337533526</v>
      </c>
      <c r="J62" s="76">
        <f>AIRFLOW!J30</f>
        <v>0.8124267259162545</v>
      </c>
      <c r="K62" s="77">
        <f>AIRFLOW!K30</f>
        <v>36.91202418276921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1894.8078266666664</v>
      </c>
      <c r="C63" s="144">
        <f>AIRFLOW!C31</f>
        <v>1538.0033333333333</v>
      </c>
      <c r="D63" s="145">
        <f>AIRFLOW!D31</f>
        <v>6.609663333333334</v>
      </c>
      <c r="E63" s="146">
        <f>AIRFLOW!E31</f>
        <v>23316</v>
      </c>
      <c r="F63" s="74">
        <f>25.4*AIRFLOW!F31</f>
        <v>1965.5534360104612</v>
      </c>
      <c r="G63" s="75">
        <f>AIRFLOW!G31*0.472</f>
        <v>29.481911137585808</v>
      </c>
      <c r="H63" s="74">
        <f>AIRFLOW!H31</f>
        <v>1581.0496274570335</v>
      </c>
      <c r="I63" s="75">
        <f>AIRFLOW!I31</f>
        <v>567.2985294963055</v>
      </c>
      <c r="J63" s="76">
        <f>AIRFLOW!J31</f>
        <v>0.7604537928904899</v>
      </c>
      <c r="K63" s="77">
        <f>AIRFLOW!K31</f>
        <v>35.879776082332654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2156.4413733333336</v>
      </c>
      <c r="C64" s="144">
        <f>AIRFLOW!C32</f>
        <v>1454.73</v>
      </c>
      <c r="D64" s="145">
        <f>AIRFLOW!D32</f>
        <v>6.23314</v>
      </c>
      <c r="E64" s="146">
        <f>AIRFLOW!E32</f>
        <v>24126</v>
      </c>
      <c r="F64" s="74">
        <f>25.4*AIRFLOW!F32</f>
        <v>2236.955479736944</v>
      </c>
      <c r="G64" s="75">
        <f>AIRFLOW!G32*0.472</f>
        <v>21.774212327895246</v>
      </c>
      <c r="H64" s="74">
        <f>AIRFLOW!H32</f>
        <v>1495.44560450708</v>
      </c>
      <c r="I64" s="75">
        <f>AIRFLOW!I32</f>
        <v>476.83627099899996</v>
      </c>
      <c r="J64" s="76">
        <f>AIRFLOW!J32</f>
        <v>0.6391907117949062</v>
      </c>
      <c r="K64" s="77">
        <f>AIRFLOW!K32</f>
        <v>31.885334046963425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2408.5482266666663</v>
      </c>
      <c r="C65" s="144">
        <f>AIRFLOW!C33</f>
        <v>1362.0766666666666</v>
      </c>
      <c r="D65" s="145">
        <f>AIRFLOW!D33</f>
        <v>5.82107</v>
      </c>
      <c r="E65" s="146">
        <f>AIRFLOW!E33</f>
        <v>25111</v>
      </c>
      <c r="F65" s="74">
        <f>25.4*AIRFLOW!F33</f>
        <v>2498.475136156588</v>
      </c>
      <c r="G65" s="75">
        <f>AIRFLOW!G33*0.472</f>
        <v>14.689303106261665</v>
      </c>
      <c r="H65" s="74">
        <f>AIRFLOW!H33</f>
        <v>1400.1990501112384</v>
      </c>
      <c r="I65" s="75">
        <f>AIRFLOW!I33</f>
        <v>359.2815332020836</v>
      </c>
      <c r="J65" s="76">
        <f>AIRFLOW!J33</f>
        <v>0.48161063431914686</v>
      </c>
      <c r="K65" s="77">
        <f>AIRFLOW!K33</f>
        <v>25.65960653833308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2636.1389999999997</v>
      </c>
      <c r="C66" s="144">
        <f>AIRFLOW!C34</f>
        <v>1271.6866666666665</v>
      </c>
      <c r="D66" s="145">
        <f>AIRFLOW!D34</f>
        <v>5.422516666666667</v>
      </c>
      <c r="E66" s="146">
        <f>AIRFLOW!E34</f>
        <v>26145</v>
      </c>
      <c r="F66" s="74">
        <f>25.4*AIRFLOW!F34</f>
        <v>2734.5633664424913</v>
      </c>
      <c r="G66" s="75">
        <f>AIRFLOW!G34*0.472</f>
        <v>8.635904497709395</v>
      </c>
      <c r="H66" s="74">
        <f>AIRFLOW!H34</f>
        <v>1307.279176188658</v>
      </c>
      <c r="I66" s="75">
        <f>AIRFLOW!I34</f>
        <v>231.18405182101625</v>
      </c>
      <c r="J66" s="76">
        <f>AIRFLOW!J34</f>
        <v>0.309898192789566</v>
      </c>
      <c r="K66" s="77">
        <f>AIRFLOW!K34</f>
        <v>17.68650702484383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2835.037933333333</v>
      </c>
      <c r="C67" s="144">
        <f>AIRFLOW!C35</f>
        <v>1195.67</v>
      </c>
      <c r="D67" s="145">
        <f>AIRFLOW!D35</f>
        <v>5.086053333333333</v>
      </c>
      <c r="E67" s="146">
        <f>AIRFLOW!E35</f>
        <v>27213</v>
      </c>
      <c r="F67" s="74">
        <f>25.4*AIRFLOW!F35</f>
        <v>2940.8885020737384</v>
      </c>
      <c r="G67" s="75">
        <f>AIRFLOW!G35*0.472</f>
        <v>4.113055208946897</v>
      </c>
      <c r="H67" s="74">
        <f>AIRFLOW!H35</f>
        <v>1229.1349225911201</v>
      </c>
      <c r="I67" s="75">
        <f>AIRFLOW!I35</f>
        <v>118.4135942223113</v>
      </c>
      <c r="J67" s="76">
        <f>AIRFLOW!J35</f>
        <v>0.15873135954733417</v>
      </c>
      <c r="K67" s="77">
        <f>AIRFLOW!K35</f>
        <v>9.63522303433296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3081.6804</v>
      </c>
      <c r="C68" s="144">
        <f>AIRFLOW!C36</f>
        <v>1138.56</v>
      </c>
      <c r="D68" s="145">
        <f>AIRFLOW!D36</f>
        <v>4.8317000000000005</v>
      </c>
      <c r="E68" s="146">
        <f>AIRFLOW!E36</f>
        <v>28102</v>
      </c>
      <c r="F68" s="74">
        <f>25.4*AIRFLOW!F36</f>
        <v>3196.739750416743</v>
      </c>
      <c r="G68" s="75">
        <f>AIRFLOW!G36*0.472</f>
        <v>0</v>
      </c>
      <c r="H68" s="74">
        <f>AIRFLOW!H36</f>
        <v>1170.4265035213275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601.8737441924857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1.498225058624038</v>
      </c>
      <c r="C74" s="144">
        <f>AIRFLOW!C26</f>
        <v>1636.3833333333334</v>
      </c>
      <c r="D74" s="145">
        <f>AIRFLOW!D26</f>
        <v>7.041763333333333</v>
      </c>
      <c r="E74" s="149">
        <f>AIRFLOW!E26</f>
        <v>22385</v>
      </c>
      <c r="F74" s="80">
        <f>AIRFLOW!F26*(0.07355/0.2952998)</f>
        <v>1.5541636309767612</v>
      </c>
      <c r="G74" s="80">
        <f>AIRFLOW!G26*0.472*(0.001*3600)</f>
        <v>220.17801424975198</v>
      </c>
      <c r="H74" s="79">
        <f>AIRFLOW!H26</f>
        <v>1682.1831289118784</v>
      </c>
      <c r="I74" s="81">
        <f>AIRFLOW!I26</f>
        <v>94.9148945171532</v>
      </c>
      <c r="J74" s="82">
        <f>AIRFLOW!J26</f>
        <v>0.12723176208733672</v>
      </c>
      <c r="K74" s="80">
        <f>AIRFLOW!K26</f>
        <v>5.641519268543887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4.348967371464527</v>
      </c>
      <c r="C75" s="144">
        <f>AIRFLOW!C27</f>
        <v>1628.5966666666666</v>
      </c>
      <c r="D75" s="145">
        <f>AIRFLOW!D27</f>
        <v>7.0012066666666675</v>
      </c>
      <c r="E75" s="149">
        <f>AIRFLOW!E27</f>
        <v>22459</v>
      </c>
      <c r="F75" s="80">
        <f>AIRFLOW!F27*(0.07355/0.2952998)</f>
        <v>4.511342860092198</v>
      </c>
      <c r="G75" s="80">
        <f>AIRFLOW!G27*0.472*(0.001*3600)</f>
        <v>207.10565484617692</v>
      </c>
      <c r="H75" s="79">
        <f>AIRFLOW!H27</f>
        <v>1674.1785256931173</v>
      </c>
      <c r="I75" s="81">
        <f>AIRFLOW!I27</f>
        <v>259.11518049095145</v>
      </c>
      <c r="J75" s="82">
        <f>AIRFLOW!J27</f>
        <v>0.3473393840361279</v>
      </c>
      <c r="K75" s="80">
        <f>AIRFLOW!K27</f>
        <v>15.475820363244695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7.606946488506483</v>
      </c>
      <c r="C76" s="144">
        <f>AIRFLOW!C28</f>
        <v>1630.5933333333332</v>
      </c>
      <c r="D76" s="145">
        <f>AIRFLOW!D28</f>
        <v>7.0187333333333335</v>
      </c>
      <c r="E76" s="149">
        <f>AIRFLOW!E28</f>
        <v>22470</v>
      </c>
      <c r="F76" s="80">
        <f>AIRFLOW!F28*(0.07355/0.2952998)</f>
        <v>7.890963715478652</v>
      </c>
      <c r="G76" s="80">
        <f>AIRFLOW!G28*0.472*(0.001*3600)</f>
        <v>190.137333236485</v>
      </c>
      <c r="H76" s="79">
        <f>AIRFLOW!H28</f>
        <v>1676.2310759191612</v>
      </c>
      <c r="I76" s="81">
        <f>AIRFLOW!I28</f>
        <v>416.10247927318807</v>
      </c>
      <c r="J76" s="82">
        <f>AIRFLOW!J28</f>
        <v>0.5577781223501179</v>
      </c>
      <c r="K76" s="80">
        <f>AIRFLOW!K28</f>
        <v>24.821892897779108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12.670774847572988</v>
      </c>
      <c r="C77" s="144">
        <f>AIRFLOW!C29</f>
        <v>1622.6033333333332</v>
      </c>
      <c r="D77" s="145">
        <f>AIRFLOW!D29</f>
        <v>6.978673333333333</v>
      </c>
      <c r="E77" s="149">
        <f>AIRFLOW!E29</f>
        <v>22563</v>
      </c>
      <c r="F77" s="80">
        <f>AIRFLOW!F29*(0.07355/0.2952998)</f>
        <v>13.143858014548565</v>
      </c>
      <c r="G77" s="80">
        <f>AIRFLOW!G29*0.472*(0.001*3600)</f>
        <v>156.11372383411506</v>
      </c>
      <c r="H77" s="79">
        <f>AIRFLOW!H29</f>
        <v>1668.0174483868961</v>
      </c>
      <c r="I77" s="81">
        <f>AIRFLOW!I29</f>
        <v>569.0652833760682</v>
      </c>
      <c r="J77" s="82">
        <f>AIRFLOW!J29</f>
        <v>0.7628220956783757</v>
      </c>
      <c r="K77" s="80">
        <f>AIRFLOW!K29</f>
        <v>34.11369811046844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15.775568281229225</v>
      </c>
      <c r="C78" s="144">
        <f>AIRFLOW!C30</f>
        <v>1597.11</v>
      </c>
      <c r="D78" s="145">
        <f>AIRFLOW!D30</f>
        <v>6.87203</v>
      </c>
      <c r="E78" s="149">
        <f>AIRFLOW!E30</f>
        <v>22788</v>
      </c>
      <c r="F78" s="80">
        <f>AIRFLOW!F30*(0.07355/0.2952998)</f>
        <v>16.364573759828893</v>
      </c>
      <c r="G78" s="80">
        <f>AIRFLOW!G30*0.472*(0.001*3600)</f>
        <v>133.54549322584015</v>
      </c>
      <c r="H78" s="79">
        <f>AIRFLOW!H30</f>
        <v>1641.81059675287</v>
      </c>
      <c r="I78" s="81">
        <f>AIRFLOW!I30</f>
        <v>606.070337533526</v>
      </c>
      <c r="J78" s="82">
        <f>AIRFLOW!J30</f>
        <v>0.8124267259162545</v>
      </c>
      <c r="K78" s="80">
        <f>AIRFLOW!K30</f>
        <v>36.91202418276921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18.580225373219577</v>
      </c>
      <c r="C79" s="144">
        <f>AIRFLOW!C31</f>
        <v>1538.0033333333333</v>
      </c>
      <c r="D79" s="145">
        <f>AIRFLOW!D31</f>
        <v>6.609663333333334</v>
      </c>
      <c r="E79" s="149">
        <f>AIRFLOW!E31</f>
        <v>23316</v>
      </c>
      <c r="F79" s="80">
        <f>AIRFLOW!F31*(0.07355/0.2952998)</f>
        <v>19.273947104402133</v>
      </c>
      <c r="G79" s="80">
        <f>AIRFLOW!G31*0.472*(0.001*3600)</f>
        <v>106.13488009530892</v>
      </c>
      <c r="H79" s="79">
        <f>AIRFLOW!H31</f>
        <v>1581.0496274570335</v>
      </c>
      <c r="I79" s="81">
        <f>AIRFLOW!I31</f>
        <v>567.2985294963055</v>
      </c>
      <c r="J79" s="82">
        <f>AIRFLOW!J31</f>
        <v>0.7604537928904899</v>
      </c>
      <c r="K79" s="80">
        <f>AIRFLOW!K31</f>
        <v>35.879776082332654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21.145768007067172</v>
      </c>
      <c r="C80" s="144">
        <f>AIRFLOW!C32</f>
        <v>1454.73</v>
      </c>
      <c r="D80" s="145">
        <f>AIRFLOW!D32</f>
        <v>6.23314</v>
      </c>
      <c r="E80" s="149">
        <f>AIRFLOW!E32</f>
        <v>24126</v>
      </c>
      <c r="F80" s="80">
        <f>AIRFLOW!F32*(0.07355/0.2952998)</f>
        <v>21.93527827911105</v>
      </c>
      <c r="G80" s="80">
        <f>AIRFLOW!G32*0.472*(0.001*3600)</f>
        <v>78.38716438042289</v>
      </c>
      <c r="H80" s="79">
        <f>AIRFLOW!H32</f>
        <v>1495.44560450708</v>
      </c>
      <c r="I80" s="81">
        <f>AIRFLOW!I32</f>
        <v>476.83627099899996</v>
      </c>
      <c r="J80" s="82">
        <f>AIRFLOW!J32</f>
        <v>0.6391907117949062</v>
      </c>
      <c r="K80" s="80">
        <f>AIRFLOW!K32</f>
        <v>31.885334046963425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23.617893194193382</v>
      </c>
      <c r="C81" s="144">
        <f>AIRFLOW!C33</f>
        <v>1362.0766666666666</v>
      </c>
      <c r="D81" s="145">
        <f>AIRFLOW!D33</f>
        <v>5.82107</v>
      </c>
      <c r="E81" s="149">
        <f>AIRFLOW!E33</f>
        <v>25111</v>
      </c>
      <c r="F81" s="80">
        <f>AIRFLOW!F33*(0.07355/0.2952998)</f>
        <v>24.499704120834547</v>
      </c>
      <c r="G81" s="80">
        <f>AIRFLOW!G33*0.472*(0.001*3600)</f>
        <v>52.88149118254199</v>
      </c>
      <c r="H81" s="79">
        <f>AIRFLOW!H33</f>
        <v>1400.1990501112384</v>
      </c>
      <c r="I81" s="81">
        <f>AIRFLOW!I33</f>
        <v>359.2815332020836</v>
      </c>
      <c r="J81" s="82">
        <f>AIRFLOW!J33</f>
        <v>0.48161063431914686</v>
      </c>
      <c r="K81" s="80">
        <f>AIRFLOW!K33</f>
        <v>25.65960653833308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25.849617067129746</v>
      </c>
      <c r="C82" s="144">
        <f>AIRFLOW!C34</f>
        <v>1271.6866666666665</v>
      </c>
      <c r="D82" s="145">
        <f>AIRFLOW!D34</f>
        <v>5.422516666666667</v>
      </c>
      <c r="E82" s="149">
        <f>AIRFLOW!E34</f>
        <v>26145</v>
      </c>
      <c r="F82" s="80">
        <f>AIRFLOW!F34*(0.07355/0.2952998)</f>
        <v>26.81475288986643</v>
      </c>
      <c r="G82" s="80">
        <f>AIRFLOW!G34*0.472*(0.001*3600)</f>
        <v>31.089256191753826</v>
      </c>
      <c r="H82" s="79">
        <f>AIRFLOW!H34</f>
        <v>1307.279176188658</v>
      </c>
      <c r="I82" s="81">
        <f>AIRFLOW!I34</f>
        <v>231.18405182101625</v>
      </c>
      <c r="J82" s="82">
        <f>AIRFLOW!J34</f>
        <v>0.309898192789566</v>
      </c>
      <c r="K82" s="80">
        <f>AIRFLOW!K34</f>
        <v>17.68650702484383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27.799992696687685</v>
      </c>
      <c r="C83" s="144">
        <f>AIRFLOW!C35</f>
        <v>1195.67</v>
      </c>
      <c r="D83" s="145">
        <f>AIRFLOW!D35</f>
        <v>5.086053333333333</v>
      </c>
      <c r="E83" s="149">
        <f>AIRFLOW!E35</f>
        <v>27213</v>
      </c>
      <c r="F83" s="80">
        <f>AIRFLOW!F35*(0.07355/0.2952998)</f>
        <v>28.83794883946975</v>
      </c>
      <c r="G83" s="80">
        <f>AIRFLOW!G35*0.472*(0.001*3600)</f>
        <v>14.80699875220883</v>
      </c>
      <c r="H83" s="79">
        <f>AIRFLOW!H35</f>
        <v>1229.1349225911201</v>
      </c>
      <c r="I83" s="81">
        <f>AIRFLOW!I35</f>
        <v>118.4135942223113</v>
      </c>
      <c r="J83" s="82">
        <f>AIRFLOW!J35</f>
        <v>0.15873135954733417</v>
      </c>
      <c r="K83" s="80">
        <f>AIRFLOW!K35</f>
        <v>9.63522303433296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30.21853485847265</v>
      </c>
      <c r="C84" s="144">
        <f>AIRFLOW!C36</f>
        <v>1138.56</v>
      </c>
      <c r="D84" s="145">
        <f>AIRFLOW!D36</f>
        <v>4.8317000000000005</v>
      </c>
      <c r="E84" s="149">
        <f>AIRFLOW!E36</f>
        <v>28102</v>
      </c>
      <c r="F84" s="80">
        <f>AIRFLOW!F36*(0.07355/0.2952998)</f>
        <v>31.346791049919876</v>
      </c>
      <c r="G84" s="80">
        <f>AIRFLOW!G36*0.472*(0.001*3600)</f>
        <v>0</v>
      </c>
      <c r="H84" s="79">
        <f>AIRFLOW!H36</f>
        <v>1170.4265035213275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601.8737441924857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113.27 in H2O, 2877 mm H2O or 28.21 kPa, Maximum open watts = 1901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113.2703061171287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2877.065775375069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28.212111944927887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1900.8669356704224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-920121036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