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<sst xmlns="http://schemas.openxmlformats.org/spreadsheetml/2006/main" count="170" uniqueCount="117">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</sst>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321874"/>
        <c:axId val="666791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241340"/>
        <c:axId val="32301149"/>
      </c:scatterChart>
      <c:valAx>
        <c:axId val="2232187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679139"/>
        <c:crosses val="autoZero"/>
        <c:crossBetween val="midCat"/>
        <c:dispUnits/>
        <c:majorUnit val="10"/>
      </c:valAx>
      <c:valAx>
        <c:axId val="6667913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321874"/>
        <c:crosses val="autoZero"/>
        <c:crossBetween val="midCat"/>
        <c:dispUnits/>
      </c:valAx>
      <c:valAx>
        <c:axId val="6324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1149"/>
        <c:crosses val="max"/>
        <c:crossBetween val="midCat"/>
        <c:dispUnits/>
      </c:valAx>
      <c:valAx>
        <c:axId val="3230114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24134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274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9435312"/>
        <c:axId val="651557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9530938"/>
        <c:axId val="43125259"/>
      </c:scatterChart>
      <c:valAx>
        <c:axId val="5943531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155761"/>
        <c:crosses val="autoZero"/>
        <c:crossBetween val="midCat"/>
        <c:dispUnits/>
        <c:majorUnit val="5"/>
      </c:valAx>
      <c:valAx>
        <c:axId val="6515576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435312"/>
        <c:crosses val="autoZero"/>
        <c:crossBetween val="midCat"/>
        <c:dispUnits/>
      </c:valAx>
      <c:valAx>
        <c:axId val="49530938"/>
        <c:scaling>
          <c:orientation val="minMax"/>
        </c:scaling>
        <c:axPos val="b"/>
        <c:delete val="1"/>
        <c:majorTickMark val="in"/>
        <c:minorTickMark val="none"/>
        <c:tickLblPos val="nextTo"/>
        <c:crossAx val="43125259"/>
        <c:crosses val="max"/>
        <c:crossBetween val="midCat"/>
        <c:dispUnits/>
      </c:valAx>
      <c:valAx>
        <c:axId val="431252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53093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H2" sqref="H2:M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4.23</v>
      </c>
      <c r="C26" s="126">
        <v>1314.4</v>
      </c>
      <c r="D26" s="127">
        <v>6.23</v>
      </c>
      <c r="E26" s="128">
        <v>22459</v>
      </c>
      <c r="F26" s="84">
        <v>4.3934128524178</v>
      </c>
      <c r="G26" s="84">
        <v>109.30760712902928</v>
      </c>
      <c r="H26" s="85">
        <v>1352.464275170563</v>
      </c>
      <c r="I26" s="86">
        <v>56.357315825136205</v>
      </c>
      <c r="J26" s="87">
        <v>0.07554599976559813</v>
      </c>
      <c r="K26" s="86">
        <v>4.167009573545211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13.04</v>
      </c>
      <c r="C27" s="126">
        <v>1324.5</v>
      </c>
      <c r="D27" s="127">
        <v>6.29</v>
      </c>
      <c r="E27" s="128">
        <v>22282</v>
      </c>
      <c r="F27" s="84">
        <v>13.543759715254872</v>
      </c>
      <c r="G27" s="84">
        <v>105.84519859479947</v>
      </c>
      <c r="H27" s="85">
        <v>1362.856765416472</v>
      </c>
      <c r="I27" s="86">
        <v>168.231880449044</v>
      </c>
      <c r="J27" s="87">
        <v>0.22551190408719038</v>
      </c>
      <c r="K27" s="86">
        <v>12.344061732535367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23.23</v>
      </c>
      <c r="C28" s="126">
        <v>1337.3</v>
      </c>
      <c r="D28" s="127">
        <v>6.36</v>
      </c>
      <c r="E28" s="128">
        <v>22172</v>
      </c>
      <c r="F28" s="84">
        <v>24.127418572497753</v>
      </c>
      <c r="G28" s="84">
        <v>98.1088415387431</v>
      </c>
      <c r="H28" s="85">
        <v>1376.0274461241586</v>
      </c>
      <c r="I28" s="86">
        <v>277.7901890320245</v>
      </c>
      <c r="J28" s="87">
        <v>0.3723729075496307</v>
      </c>
      <c r="K28" s="86">
        <v>20.187837809083902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40.58</v>
      </c>
      <c r="C29" s="126">
        <v>1348</v>
      </c>
      <c r="D29" s="127">
        <v>6.42</v>
      </c>
      <c r="E29" s="128">
        <v>22050</v>
      </c>
      <c r="F29" s="84">
        <v>42.147681690570764</v>
      </c>
      <c r="G29" s="84">
        <v>82.43642826905818</v>
      </c>
      <c r="H29" s="85">
        <v>1387.0373120282402</v>
      </c>
      <c r="I29" s="86">
        <v>407.74698212763525</v>
      </c>
      <c r="J29" s="87">
        <v>0.5465777240316826</v>
      </c>
      <c r="K29" s="86">
        <v>29.396972856584085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51.22</v>
      </c>
      <c r="C30" s="126">
        <v>1341</v>
      </c>
      <c r="D30" s="127">
        <v>6.38</v>
      </c>
      <c r="E30" s="128">
        <v>22062</v>
      </c>
      <c r="F30" s="84">
        <v>53.19872489381554</v>
      </c>
      <c r="G30" s="84">
        <v>70.87160962539008</v>
      </c>
      <c r="H30" s="85">
        <v>1379.8345960162242</v>
      </c>
      <c r="I30" s="86">
        <v>442.4573526586209</v>
      </c>
      <c r="J30" s="87">
        <v>0.5931063708560602</v>
      </c>
      <c r="K30" s="86">
        <v>32.06597036601758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61.93</v>
      </c>
      <c r="C31" s="126">
        <v>1313.5</v>
      </c>
      <c r="D31" s="127">
        <v>6.22</v>
      </c>
      <c r="E31" s="128">
        <v>22444</v>
      </c>
      <c r="F31" s="84">
        <v>64.32247232866061</v>
      </c>
      <c r="G31" s="84">
        <v>57.06745217289448</v>
      </c>
      <c r="H31" s="85">
        <v>1351.5382116833039</v>
      </c>
      <c r="I31" s="86">
        <v>430.77362949429903</v>
      </c>
      <c r="J31" s="87">
        <v>0.5774445435580416</v>
      </c>
      <c r="K31" s="86">
        <v>31.8728413129942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72.07</v>
      </c>
      <c r="C32" s="126">
        <v>1247.4</v>
      </c>
      <c r="D32" s="127">
        <v>5.9</v>
      </c>
      <c r="E32" s="128">
        <v>23120</v>
      </c>
      <c r="F32" s="84">
        <v>74.85419959190327</v>
      </c>
      <c r="G32" s="84">
        <v>42.61771247194205</v>
      </c>
      <c r="H32" s="85">
        <v>1283.5239933412663</v>
      </c>
      <c r="I32" s="86">
        <v>374.37272701989207</v>
      </c>
      <c r="J32" s="87">
        <v>0.5018401166486489</v>
      </c>
      <c r="K32" s="86">
        <v>29.167567490914287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81.78</v>
      </c>
      <c r="C33" s="126">
        <v>1173.7</v>
      </c>
      <c r="D33" s="127">
        <v>5.5</v>
      </c>
      <c r="E33" s="128">
        <v>24049</v>
      </c>
      <c r="F33" s="84">
        <v>84.93931514674414</v>
      </c>
      <c r="G33" s="84">
        <v>28.95972333455205</v>
      </c>
      <c r="H33" s="85">
        <v>1207.6896833290398</v>
      </c>
      <c r="I33" s="86">
        <v>288.6696067741704</v>
      </c>
      <c r="J33" s="87">
        <v>0.3869565774452686</v>
      </c>
      <c r="K33" s="86">
        <v>23.90263084623215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91.05</v>
      </c>
      <c r="C34" s="126">
        <v>1097.3</v>
      </c>
      <c r="D34" s="127">
        <v>5.1</v>
      </c>
      <c r="E34" s="128">
        <v>25141</v>
      </c>
      <c r="F34" s="84">
        <v>94.56743267438314</v>
      </c>
      <c r="G34" s="84">
        <v>17.21908655176541</v>
      </c>
      <c r="H34" s="85">
        <v>1129.0771828550355</v>
      </c>
      <c r="I34" s="86">
        <v>191.0951237013211</v>
      </c>
      <c r="J34" s="87">
        <v>0.25615968324573873</v>
      </c>
      <c r="K34" s="86">
        <v>16.92489464875283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98.99</v>
      </c>
      <c r="C35" s="126">
        <v>1038.1</v>
      </c>
      <c r="D35" s="127">
        <v>4.78</v>
      </c>
      <c r="E35" s="128">
        <v>26085</v>
      </c>
      <c r="F35" s="84">
        <v>102.81416980161654</v>
      </c>
      <c r="G35" s="84">
        <v>8.26531433835027</v>
      </c>
      <c r="H35" s="85">
        <v>1068.1627845819853</v>
      </c>
      <c r="I35" s="86">
        <v>99.72642369295883</v>
      </c>
      <c r="J35" s="87">
        <v>0.133681533100481</v>
      </c>
      <c r="K35" s="86">
        <v>9.33625708856593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108.57</v>
      </c>
      <c r="C36" s="126">
        <v>978.1</v>
      </c>
      <c r="D36" s="127">
        <v>4.48</v>
      </c>
      <c r="E36" s="128">
        <v>27007</v>
      </c>
      <c r="F36" s="84">
        <v>112.76426321205686</v>
      </c>
      <c r="G36" s="84">
        <v>0</v>
      </c>
      <c r="H36" s="85">
        <v>1006.4252187647046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446.07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0.5967993246668105</v>
      </c>
      <c r="BD41" s="5">
        <f aca="true" t="shared" si="0" ref="BD41:BD50">IF(ISERR(($BE$21*0.4912-B26*0.03607)/($BE$21*0.4912)),0,($BE$21*0.4912-B26*0.03607)/($BE$21*0.4912))</f>
        <v>0.9890872998843732</v>
      </c>
      <c r="BF41">
        <f aca="true" t="shared" si="1" ref="BF41:BF50">(I26*63025)/(746*E26)</f>
        <v>0.21199904872108385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0.5851356641933829</v>
      </c>
      <c r="BD42" s="5">
        <f t="shared" si="0"/>
        <v>0.9663589575631737</v>
      </c>
      <c r="BF42">
        <f t="shared" si="1"/>
        <v>0.6378640945649031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0.5851455738598974</v>
      </c>
      <c r="BD43" s="5">
        <f t="shared" si="0"/>
        <v>0.9400704435730464</v>
      </c>
      <c r="BF43">
        <f t="shared" si="1"/>
        <v>1.0584882959730955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0.5812491151282548</v>
      </c>
      <c r="BD44" s="5">
        <f t="shared" si="0"/>
        <v>0.895310314257177</v>
      </c>
      <c r="BF44">
        <f t="shared" si="1"/>
        <v>1.5622703427254783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0.5809677308019009</v>
      </c>
      <c r="BD45" s="5">
        <f t="shared" si="0"/>
        <v>0.8678608747228341</v>
      </c>
      <c r="BF45">
        <f t="shared" si="1"/>
        <v>1.6943399974255822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0.5790664366367191</v>
      </c>
      <c r="BD46" s="5">
        <f t="shared" si="0"/>
        <v>0.8402308467705021</v>
      </c>
      <c r="BF46">
        <f t="shared" si="1"/>
        <v>1.6215221153869885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0.5772493590456705</v>
      </c>
      <c r="BD47" s="5">
        <f t="shared" si="0"/>
        <v>0.8140713245075099</v>
      </c>
      <c r="BF47">
        <f t="shared" si="1"/>
        <v>1.3680135532777289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0.5753715577649983</v>
      </c>
      <c r="BD48" s="5">
        <f t="shared" si="0"/>
        <v>0.7890211310978792</v>
      </c>
      <c r="BF48">
        <f t="shared" si="1"/>
        <v>1.0140936543510357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0.5763403430601222</v>
      </c>
      <c r="BD49" s="5">
        <f t="shared" si="0"/>
        <v>0.7651060648870371</v>
      </c>
      <c r="BF49">
        <f t="shared" si="1"/>
        <v>0.6421567971267127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0.5969105693976288</v>
      </c>
      <c r="BD50" s="5">
        <f t="shared" si="0"/>
        <v>0.7446221786179881</v>
      </c>
      <c r="BF50">
        <f t="shared" si="1"/>
        <v>0.3229932383997629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107.44200000000001</v>
      </c>
      <c r="C58" s="143">
        <f>AIRFLOW!C26</f>
        <v>1314.4</v>
      </c>
      <c r="D58" s="144">
        <f>AIRFLOW!D26</f>
        <v>6.23</v>
      </c>
      <c r="E58" s="145">
        <f>AIRFLOW!E26</f>
        <v>22459</v>
      </c>
      <c r="F58" s="74">
        <f>25.4*AIRFLOW!F26</f>
        <v>111.59268645141212</v>
      </c>
      <c r="G58" s="75">
        <f>AIRFLOW!G26*0.472</f>
        <v>51.59319056490182</v>
      </c>
      <c r="H58" s="74">
        <f>AIRFLOW!H26</f>
        <v>1352.464275170563</v>
      </c>
      <c r="I58" s="75">
        <f>AIRFLOW!I26</f>
        <v>56.357315825136205</v>
      </c>
      <c r="J58" s="76">
        <f>AIRFLOW!J26</f>
        <v>0.07554599976559813</v>
      </c>
      <c r="K58" s="77">
        <f>AIRFLOW!K26</f>
        <v>4.167009573545211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331.21599999999995</v>
      </c>
      <c r="C59" s="143">
        <f>AIRFLOW!C27</f>
        <v>1324.5</v>
      </c>
      <c r="D59" s="144">
        <f>AIRFLOW!D27</f>
        <v>6.29</v>
      </c>
      <c r="E59" s="145">
        <f>AIRFLOW!E27</f>
        <v>22282</v>
      </c>
      <c r="F59" s="74">
        <f>25.4*AIRFLOW!F27</f>
        <v>344.0114967674737</v>
      </c>
      <c r="G59" s="75">
        <f>AIRFLOW!G27*0.472</f>
        <v>49.958933736745344</v>
      </c>
      <c r="H59" s="74">
        <f>AIRFLOW!H27</f>
        <v>1362.856765416472</v>
      </c>
      <c r="I59" s="75">
        <f>AIRFLOW!I27</f>
        <v>168.231880449044</v>
      </c>
      <c r="J59" s="76">
        <f>AIRFLOW!J27</f>
        <v>0.22551190408719038</v>
      </c>
      <c r="K59" s="77">
        <f>AIRFLOW!K27</f>
        <v>12.344061732535367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590.042</v>
      </c>
      <c r="C60" s="143">
        <f>AIRFLOW!C28</f>
        <v>1337.3</v>
      </c>
      <c r="D60" s="144">
        <f>AIRFLOW!D28</f>
        <v>6.36</v>
      </c>
      <c r="E60" s="145">
        <f>AIRFLOW!E28</f>
        <v>22172</v>
      </c>
      <c r="F60" s="74">
        <f>25.4*AIRFLOW!F28</f>
        <v>612.8364317414429</v>
      </c>
      <c r="G60" s="75">
        <f>AIRFLOW!G28*0.472</f>
        <v>46.30737320628674</v>
      </c>
      <c r="H60" s="74">
        <f>AIRFLOW!H28</f>
        <v>1376.0274461241586</v>
      </c>
      <c r="I60" s="75">
        <f>AIRFLOW!I28</f>
        <v>277.7901890320245</v>
      </c>
      <c r="J60" s="76">
        <f>AIRFLOW!J28</f>
        <v>0.3723729075496307</v>
      </c>
      <c r="K60" s="77">
        <f>AIRFLOW!K28</f>
        <v>20.187837809083902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1030.732</v>
      </c>
      <c r="C61" s="143">
        <f>AIRFLOW!C29</f>
        <v>1348</v>
      </c>
      <c r="D61" s="144">
        <f>AIRFLOW!D29</f>
        <v>6.42</v>
      </c>
      <c r="E61" s="145">
        <f>AIRFLOW!E29</f>
        <v>22050</v>
      </c>
      <c r="F61" s="74">
        <f>25.4*AIRFLOW!F29</f>
        <v>1070.5511149404974</v>
      </c>
      <c r="G61" s="75">
        <f>AIRFLOW!G29*0.472</f>
        <v>38.90999414299546</v>
      </c>
      <c r="H61" s="74">
        <f>AIRFLOW!H29</f>
        <v>1387.0373120282402</v>
      </c>
      <c r="I61" s="75">
        <f>AIRFLOW!I29</f>
        <v>407.74698212763525</v>
      </c>
      <c r="J61" s="76">
        <f>AIRFLOW!J29</f>
        <v>0.5465777240316826</v>
      </c>
      <c r="K61" s="77">
        <f>AIRFLOW!K29</f>
        <v>29.396972856584085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1300.9879999999998</v>
      </c>
      <c r="C62" s="143">
        <f>AIRFLOW!C30</f>
        <v>1341</v>
      </c>
      <c r="D62" s="144">
        <f>AIRFLOW!D30</f>
        <v>6.38</v>
      </c>
      <c r="E62" s="145">
        <f>AIRFLOW!E30</f>
        <v>22062</v>
      </c>
      <c r="F62" s="74">
        <f>25.4*AIRFLOW!F30</f>
        <v>1351.2476123029146</v>
      </c>
      <c r="G62" s="75">
        <f>AIRFLOW!G30*0.472</f>
        <v>33.45139974318411</v>
      </c>
      <c r="H62" s="74">
        <f>AIRFLOW!H30</f>
        <v>1379.8345960162242</v>
      </c>
      <c r="I62" s="75">
        <f>AIRFLOW!I30</f>
        <v>442.4573526586209</v>
      </c>
      <c r="J62" s="76">
        <f>AIRFLOW!J30</f>
        <v>0.5931063708560602</v>
      </c>
      <c r="K62" s="77">
        <f>AIRFLOW!K30</f>
        <v>32.06597036601758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1573.022</v>
      </c>
      <c r="C63" s="143">
        <f>AIRFLOW!C31</f>
        <v>1313.5</v>
      </c>
      <c r="D63" s="144">
        <f>AIRFLOW!D31</f>
        <v>6.22</v>
      </c>
      <c r="E63" s="145">
        <f>AIRFLOW!E31</f>
        <v>22444</v>
      </c>
      <c r="F63" s="74">
        <f>25.4*AIRFLOW!F31</f>
        <v>1633.7907971479794</v>
      </c>
      <c r="G63" s="75">
        <f>AIRFLOW!G31*0.472</f>
        <v>26.93583742560619</v>
      </c>
      <c r="H63" s="74">
        <f>AIRFLOW!H31</f>
        <v>1351.5382116833039</v>
      </c>
      <c r="I63" s="75">
        <f>AIRFLOW!I31</f>
        <v>430.77362949429903</v>
      </c>
      <c r="J63" s="76">
        <f>AIRFLOW!J31</f>
        <v>0.5774445435580416</v>
      </c>
      <c r="K63" s="77">
        <f>AIRFLOW!K31</f>
        <v>31.8728413129942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1830.5779999999997</v>
      </c>
      <c r="C64" s="143">
        <f>AIRFLOW!C32</f>
        <v>1247.4</v>
      </c>
      <c r="D64" s="144">
        <f>AIRFLOW!D32</f>
        <v>5.9</v>
      </c>
      <c r="E64" s="145">
        <f>AIRFLOW!E32</f>
        <v>23120</v>
      </c>
      <c r="F64" s="74">
        <f>25.4*AIRFLOW!F32</f>
        <v>1901.2966696343428</v>
      </c>
      <c r="G64" s="75">
        <f>AIRFLOW!G32*0.472</f>
        <v>20.115560286756647</v>
      </c>
      <c r="H64" s="74">
        <f>AIRFLOW!H32</f>
        <v>1283.5239933412663</v>
      </c>
      <c r="I64" s="75">
        <f>AIRFLOW!I32</f>
        <v>374.37272701989207</v>
      </c>
      <c r="J64" s="76">
        <f>AIRFLOW!J32</f>
        <v>0.5018401166486489</v>
      </c>
      <c r="K64" s="77">
        <f>AIRFLOW!K32</f>
        <v>29.167567490914287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2077.212</v>
      </c>
      <c r="C65" s="143">
        <f>AIRFLOW!C33</f>
        <v>1173.7</v>
      </c>
      <c r="D65" s="144">
        <f>AIRFLOW!D33</f>
        <v>5.5</v>
      </c>
      <c r="E65" s="145">
        <f>AIRFLOW!E33</f>
        <v>24049</v>
      </c>
      <c r="F65" s="74">
        <f>25.4*AIRFLOW!F33</f>
        <v>2157.458604727301</v>
      </c>
      <c r="G65" s="75">
        <f>AIRFLOW!G33*0.472</f>
        <v>13.668989413908566</v>
      </c>
      <c r="H65" s="74">
        <f>AIRFLOW!H33</f>
        <v>1207.6896833290398</v>
      </c>
      <c r="I65" s="75">
        <f>AIRFLOW!I33</f>
        <v>288.6696067741704</v>
      </c>
      <c r="J65" s="76">
        <f>AIRFLOW!J33</f>
        <v>0.3869565774452686</v>
      </c>
      <c r="K65" s="77">
        <f>AIRFLOW!K33</f>
        <v>23.90263084623215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2312.6699999999996</v>
      </c>
      <c r="C66" s="143">
        <f>AIRFLOW!C34</f>
        <v>1097.3</v>
      </c>
      <c r="D66" s="144">
        <f>AIRFLOW!D34</f>
        <v>5.1</v>
      </c>
      <c r="E66" s="145">
        <f>AIRFLOW!E34</f>
        <v>25141</v>
      </c>
      <c r="F66" s="74">
        <f>25.4*AIRFLOW!F34</f>
        <v>2402.0127899293316</v>
      </c>
      <c r="G66" s="75">
        <f>AIRFLOW!G34*0.472</f>
        <v>8.127408852433273</v>
      </c>
      <c r="H66" s="74">
        <f>AIRFLOW!H34</f>
        <v>1129.0771828550355</v>
      </c>
      <c r="I66" s="75">
        <f>AIRFLOW!I34</f>
        <v>191.0951237013211</v>
      </c>
      <c r="J66" s="76">
        <f>AIRFLOW!J34</f>
        <v>0.25615968324573873</v>
      </c>
      <c r="K66" s="77">
        <f>AIRFLOW!K34</f>
        <v>16.92489464875283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2514.3459999999995</v>
      </c>
      <c r="C67" s="143">
        <f>AIRFLOW!C35</f>
        <v>1038.1</v>
      </c>
      <c r="D67" s="144">
        <f>AIRFLOW!D35</f>
        <v>4.78</v>
      </c>
      <c r="E67" s="145">
        <f>AIRFLOW!E35</f>
        <v>26085</v>
      </c>
      <c r="F67" s="74">
        <f>25.4*AIRFLOW!F35</f>
        <v>2611.47991296106</v>
      </c>
      <c r="G67" s="75">
        <f>AIRFLOW!G35*0.472</f>
        <v>3.9012283677013273</v>
      </c>
      <c r="H67" s="74">
        <f>AIRFLOW!H35</f>
        <v>1068.1627845819853</v>
      </c>
      <c r="I67" s="75">
        <f>AIRFLOW!I35</f>
        <v>99.72642369295883</v>
      </c>
      <c r="J67" s="76">
        <f>AIRFLOW!J35</f>
        <v>0.133681533100481</v>
      </c>
      <c r="K67" s="77">
        <f>AIRFLOW!K35</f>
        <v>9.33625708856593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2757.678</v>
      </c>
      <c r="C68" s="143">
        <f>AIRFLOW!C36</f>
        <v>978.1</v>
      </c>
      <c r="D68" s="144">
        <f>AIRFLOW!D36</f>
        <v>4.48</v>
      </c>
      <c r="E68" s="145">
        <f>AIRFLOW!E36</f>
        <v>27007</v>
      </c>
      <c r="F68" s="74">
        <f>25.4*AIRFLOW!F36</f>
        <v>2864.212285586244</v>
      </c>
      <c r="G68" s="75">
        <f>AIRFLOW!G36*0.472</f>
        <v>0</v>
      </c>
      <c r="H68" s="74">
        <f>AIRFLOW!H36</f>
        <v>1006.4252187647046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446.07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1.0535614991950555</v>
      </c>
      <c r="C74" s="143">
        <f>AIRFLOW!C26</f>
        <v>1314.4</v>
      </c>
      <c r="D74" s="144">
        <f>AIRFLOW!D26</f>
        <v>6.23</v>
      </c>
      <c r="E74" s="148">
        <f>AIRFLOW!E26</f>
        <v>22459</v>
      </c>
      <c r="F74" s="80">
        <f>AIRFLOW!F26*(0.07355/0.2952998)</f>
        <v>1.0942625606090124</v>
      </c>
      <c r="G74" s="80">
        <f>AIRFLOW!G26*0.472*(0.001*3600)</f>
        <v>185.73548603364654</v>
      </c>
      <c r="H74" s="79">
        <f>AIRFLOW!H26</f>
        <v>1352.464275170563</v>
      </c>
      <c r="I74" s="81">
        <f>AIRFLOW!I26</f>
        <v>56.357315825136205</v>
      </c>
      <c r="J74" s="82">
        <f>AIRFLOW!J26</f>
        <v>0.07554599976559813</v>
      </c>
      <c r="K74" s="80">
        <f>AIRFLOW!K26</f>
        <v>4.167009573545211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3.2478586169039056</v>
      </c>
      <c r="C75" s="143">
        <f>AIRFLOW!C27</f>
        <v>1324.5</v>
      </c>
      <c r="D75" s="144">
        <f>AIRFLOW!D27</f>
        <v>6.29</v>
      </c>
      <c r="E75" s="148">
        <f>AIRFLOW!E27</f>
        <v>22282</v>
      </c>
      <c r="F75" s="80">
        <f>AIRFLOW!F27*(0.07355/0.2952998)</f>
        <v>3.3733295012627704</v>
      </c>
      <c r="G75" s="80">
        <f>AIRFLOW!G27*0.472*(0.001*3600)</f>
        <v>179.85216145228324</v>
      </c>
      <c r="H75" s="79">
        <f>AIRFLOW!H27</f>
        <v>1362.856765416472</v>
      </c>
      <c r="I75" s="81">
        <f>AIRFLOW!I27</f>
        <v>168.231880449044</v>
      </c>
      <c r="J75" s="82">
        <f>AIRFLOW!J27</f>
        <v>0.22551190408719038</v>
      </c>
      <c r="K75" s="80">
        <f>AIRFLOW!K27</f>
        <v>12.344061732535367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5.785870833640931</v>
      </c>
      <c r="C76" s="143">
        <f>AIRFLOW!C28</f>
        <v>1337.3</v>
      </c>
      <c r="D76" s="144">
        <f>AIRFLOW!D28</f>
        <v>6.36</v>
      </c>
      <c r="E76" s="148">
        <f>AIRFLOW!E28</f>
        <v>22172</v>
      </c>
      <c r="F76" s="80">
        <f>AIRFLOW!F28*(0.07355/0.2952998)</f>
        <v>6.009389901405994</v>
      </c>
      <c r="G76" s="80">
        <f>AIRFLOW!G28*0.472*(0.001*3600)</f>
        <v>166.70654354263226</v>
      </c>
      <c r="H76" s="79">
        <f>AIRFLOW!H28</f>
        <v>1376.0274461241586</v>
      </c>
      <c r="I76" s="81">
        <f>AIRFLOW!I28</f>
        <v>277.7901890320245</v>
      </c>
      <c r="J76" s="82">
        <f>AIRFLOW!J28</f>
        <v>0.3723729075496307</v>
      </c>
      <c r="K76" s="80">
        <f>AIRFLOW!K28</f>
        <v>20.187837809083902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10.107216462727033</v>
      </c>
      <c r="C77" s="143">
        <f>AIRFLOW!C29</f>
        <v>1348</v>
      </c>
      <c r="D77" s="144">
        <f>AIRFLOW!D29</f>
        <v>6.42</v>
      </c>
      <c r="E77" s="148">
        <f>AIRFLOW!E29</f>
        <v>22050</v>
      </c>
      <c r="F77" s="80">
        <f>AIRFLOW!F29*(0.07355/0.2952998)</f>
        <v>10.49767723629166</v>
      </c>
      <c r="G77" s="80">
        <f>AIRFLOW!G29*0.472*(0.001*3600)</f>
        <v>140.07597891478366</v>
      </c>
      <c r="H77" s="79">
        <f>AIRFLOW!H29</f>
        <v>1387.0373120282402</v>
      </c>
      <c r="I77" s="81">
        <f>AIRFLOW!I29</f>
        <v>407.74698212763525</v>
      </c>
      <c r="J77" s="82">
        <f>AIRFLOW!J29</f>
        <v>0.5465777240316826</v>
      </c>
      <c r="K77" s="80">
        <f>AIRFLOW!K29</f>
        <v>29.396972856584085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12.757309690016722</v>
      </c>
      <c r="C78" s="143">
        <f>AIRFLOW!C30</f>
        <v>1341</v>
      </c>
      <c r="D78" s="144">
        <f>AIRFLOW!D30</f>
        <v>6.38</v>
      </c>
      <c r="E78" s="148">
        <f>AIRFLOW!E30</f>
        <v>22062</v>
      </c>
      <c r="F78" s="80">
        <f>AIRFLOW!F30*(0.07355/0.2952998)</f>
        <v>13.25014854713797</v>
      </c>
      <c r="G78" s="80">
        <f>AIRFLOW!G30*0.472*(0.001*3600)</f>
        <v>120.4250390754628</v>
      </c>
      <c r="H78" s="79">
        <f>AIRFLOW!H30</f>
        <v>1379.8345960162242</v>
      </c>
      <c r="I78" s="81">
        <f>AIRFLOW!I30</f>
        <v>442.4573526586209</v>
      </c>
      <c r="J78" s="82">
        <f>AIRFLOW!J30</f>
        <v>0.5931063708560602</v>
      </c>
      <c r="K78" s="80">
        <f>AIRFLOW!K30</f>
        <v>32.06597036601758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15.424837741170162</v>
      </c>
      <c r="C79" s="143">
        <f>AIRFLOW!C31</f>
        <v>1313.5</v>
      </c>
      <c r="D79" s="144">
        <f>AIRFLOW!D31</f>
        <v>6.22</v>
      </c>
      <c r="E79" s="148">
        <f>AIRFLOW!E31</f>
        <v>22444</v>
      </c>
      <c r="F79" s="80">
        <f>AIRFLOW!F31*(0.07355/0.2952998)</f>
        <v>16.020728221871426</v>
      </c>
      <c r="G79" s="80">
        <f>AIRFLOW!G31*0.472*(0.001*3600)</f>
        <v>96.96901473218229</v>
      </c>
      <c r="H79" s="79">
        <f>AIRFLOW!H31</f>
        <v>1351.5382116833039</v>
      </c>
      <c r="I79" s="81">
        <f>AIRFLOW!I31</f>
        <v>430.77362949429903</v>
      </c>
      <c r="J79" s="82">
        <f>AIRFLOW!J31</f>
        <v>0.5774445435580416</v>
      </c>
      <c r="K79" s="80">
        <f>AIRFLOW!K31</f>
        <v>31.8728413129942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17.950396512290222</v>
      </c>
      <c r="C80" s="143">
        <f>AIRFLOW!C32</f>
        <v>1247.4</v>
      </c>
      <c r="D80" s="144">
        <f>AIRFLOW!D32</f>
        <v>5.9</v>
      </c>
      <c r="E80" s="148">
        <f>AIRFLOW!E32</f>
        <v>23120</v>
      </c>
      <c r="F80" s="80">
        <f>AIRFLOW!F32*(0.07355/0.2952998)</f>
        <v>18.643854076380972</v>
      </c>
      <c r="G80" s="80">
        <f>AIRFLOW!G32*0.472*(0.001*3600)</f>
        <v>72.41601703232394</v>
      </c>
      <c r="H80" s="79">
        <f>AIRFLOW!H32</f>
        <v>1283.5239933412663</v>
      </c>
      <c r="I80" s="81">
        <f>AIRFLOW!I32</f>
        <v>374.37272701989207</v>
      </c>
      <c r="J80" s="82">
        <f>AIRFLOW!J32</f>
        <v>0.5018401166486489</v>
      </c>
      <c r="K80" s="80">
        <f>AIRFLOW!K32</f>
        <v>29.167567490914287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20.368855651104404</v>
      </c>
      <c r="C81" s="143">
        <f>AIRFLOW!C33</f>
        <v>1173.7</v>
      </c>
      <c r="D81" s="144">
        <f>AIRFLOW!D33</f>
        <v>5.5</v>
      </c>
      <c r="E81" s="148">
        <f>AIRFLOW!E33</f>
        <v>24049</v>
      </c>
      <c r="F81" s="80">
        <f>AIRFLOW!F33*(0.07355/0.2952998)</f>
        <v>21.155742838440904</v>
      </c>
      <c r="G81" s="80">
        <f>AIRFLOW!G33*0.472*(0.001*3600)</f>
        <v>49.20836189007084</v>
      </c>
      <c r="H81" s="79">
        <f>AIRFLOW!H33</f>
        <v>1207.6896833290398</v>
      </c>
      <c r="I81" s="81">
        <f>AIRFLOW!I33</f>
        <v>288.6696067741704</v>
      </c>
      <c r="J81" s="82">
        <f>AIRFLOW!J33</f>
        <v>0.3869565774452686</v>
      </c>
      <c r="K81" s="80">
        <f>AIRFLOW!K33</f>
        <v>23.90263084623215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22.677724468489313</v>
      </c>
      <c r="C82" s="143">
        <f>AIRFLOW!C34</f>
        <v>1097.3</v>
      </c>
      <c r="D82" s="144">
        <f>AIRFLOW!D34</f>
        <v>5.1</v>
      </c>
      <c r="E82" s="148">
        <f>AIRFLOW!E34</f>
        <v>25141</v>
      </c>
      <c r="F82" s="80">
        <f>AIRFLOW!F34*(0.07355/0.2952998)</f>
        <v>23.553807598924486</v>
      </c>
      <c r="G82" s="80">
        <f>AIRFLOW!G34*0.472*(0.001*3600)</f>
        <v>29.258671868759784</v>
      </c>
      <c r="H82" s="79">
        <f>AIRFLOW!H34</f>
        <v>1129.0771828550355</v>
      </c>
      <c r="I82" s="81">
        <f>AIRFLOW!I34</f>
        <v>191.0951237013211</v>
      </c>
      <c r="J82" s="82">
        <f>AIRFLOW!J34</f>
        <v>0.25615968324573873</v>
      </c>
      <c r="K82" s="80">
        <f>AIRFLOW!K34</f>
        <v>16.92489464875283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24.65533163246301</v>
      </c>
      <c r="C83" s="143">
        <f>AIRFLOW!C35</f>
        <v>1038.1</v>
      </c>
      <c r="D83" s="144">
        <f>AIRFLOW!D35</f>
        <v>4.78</v>
      </c>
      <c r="E83" s="148">
        <f>AIRFLOW!E35</f>
        <v>26085</v>
      </c>
      <c r="F83" s="80">
        <f>AIRFLOW!F35*(0.07355/0.2952998)</f>
        <v>25.607813445552274</v>
      </c>
      <c r="G83" s="80">
        <f>AIRFLOW!G35*0.472*(0.001*3600)</f>
        <v>14.044422123724779</v>
      </c>
      <c r="H83" s="79">
        <f>AIRFLOW!H35</f>
        <v>1068.1627845819853</v>
      </c>
      <c r="I83" s="81">
        <f>AIRFLOW!I35</f>
        <v>99.72642369295883</v>
      </c>
      <c r="J83" s="82">
        <f>AIRFLOW!J35</f>
        <v>0.133681533100481</v>
      </c>
      <c r="K83" s="80">
        <f>AIRFLOW!K35</f>
        <v>9.33625708856593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27.041411812673086</v>
      </c>
      <c r="C84" s="143">
        <f>AIRFLOW!C36</f>
        <v>978.1</v>
      </c>
      <c r="D84" s="144">
        <f>AIRFLOW!D36</f>
        <v>4.48</v>
      </c>
      <c r="E84" s="148">
        <f>AIRFLOW!E36</f>
        <v>27007</v>
      </c>
      <c r="F84" s="80">
        <f>AIRFLOW!F36*(0.07355/0.2952998)</f>
        <v>28.08607238896465</v>
      </c>
      <c r="G84" s="80">
        <f>AIRFLOW!G36*0.472*(0.001*3600)</f>
        <v>0</v>
      </c>
      <c r="H84" s="79">
        <f>AIRFLOW!H36</f>
        <v>1006.4252187647046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446.07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101.49 in H2O, 2578 mm H2O or 25.28 kPa, Maximum open watts = 1528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101.48783689085117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2577.7910570276194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25.277465150068185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1528.2846309427362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1471351877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