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<sst xmlns="http://schemas.openxmlformats.org/spreadsheetml/2006/main" count="78" uniqueCount="30">
  <si>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</si>
  <si>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</si>
  <si>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</si>
  <si>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</si>
  <si>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</si>
  <si>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</si>
  <si>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</si>
  <si>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</si>
  <si>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</si>
  <si>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</si>
  <si>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</si>
  <si>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</si>
  <si>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</si>
  <si>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</si>
  <si>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</si>
  <si>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</si>
  <si>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</si>
  <si>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</si>
  <si>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</si>
  <si>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</si>
  <si>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</si>
  <si>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</si>
  <si>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</si>
  <si>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</si>
  <si>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</si>
  <si>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103.13 inH20, 2620 mmH20 or 25.69 Pa, Maximum open watts = 1573 watts.</t>
  </si>
  <si>
    <t>LIGHTHOUSE</t>
  </si>
  <si>
    <t>VACUUM</t>
  </si>
  <si>
    <t>MOTORS</t>
  </si>
  <si>
    <t>LH6352-120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</si>
</sst>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2"/>
      <name val="Arial"/>
      <family val="2"/>
    </font>
    <font>
      <b/>
      <sz val="22"/>
      <color indexed="1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2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8381995"/>
        <c:axId val="3122022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2546597"/>
        <c:axId val="45810510"/>
      </c:scatterChart>
      <c:valAx>
        <c:axId val="18381995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1220228"/>
        <c:crosses val="autoZero"/>
        <c:crossBetween val="midCat"/>
        <c:dispUnits/>
        <c:majorUnit val="10"/>
      </c:valAx>
      <c:valAx>
        <c:axId val="3122022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81995"/>
        <c:crosses val="autoZero"/>
        <c:crossBetween val="midCat"/>
        <c:dispUnits/>
      </c:valAx>
      <c:valAx>
        <c:axId val="12546597"/>
        <c:scaling>
          <c:orientation val="minMax"/>
        </c:scaling>
        <c:axPos val="b"/>
        <c:delete val="1"/>
        <c:majorTickMark val="out"/>
        <c:minorTickMark val="none"/>
        <c:tickLblPos val="nextTo"/>
        <c:crossAx val="45810510"/>
        <c:crosses val="max"/>
        <c:crossBetween val="midCat"/>
        <c:dispUnits/>
      </c:valAx>
      <c:valAx>
        <c:axId val="4581051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4659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641407"/>
        <c:axId val="19663800"/>
      </c:scatterChart>
      <c:valAx>
        <c:axId val="964140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663800"/>
        <c:crosses val="autoZero"/>
        <c:crossBetween val="midCat"/>
        <c:dispUnits/>
      </c:valAx>
      <c:valAx>
        <c:axId val="1966380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96414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2756473"/>
        <c:axId val="4926393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0722259"/>
        <c:axId val="30956012"/>
      </c:scatterChart>
      <c:valAx>
        <c:axId val="42756473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263938"/>
        <c:crosses val="autoZero"/>
        <c:crossBetween val="midCat"/>
        <c:dispUnits/>
        <c:majorUnit val="5"/>
      </c:valAx>
      <c:valAx>
        <c:axId val="4926393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56473"/>
        <c:crosses val="autoZero"/>
        <c:crossBetween val="midCat"/>
        <c:dispUnits/>
      </c:valAx>
      <c:valAx>
        <c:axId val="40722259"/>
        <c:scaling>
          <c:orientation val="minMax"/>
        </c:scaling>
        <c:axPos val="b"/>
        <c:delete val="1"/>
        <c:majorTickMark val="out"/>
        <c:minorTickMark val="none"/>
        <c:tickLblPos val="nextTo"/>
        <c:crossAx val="30956012"/>
        <c:crosses val="max"/>
        <c:crossBetween val="midCat"/>
        <c:dispUnits/>
      </c:valAx>
      <c:valAx>
        <c:axId val="3095601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2225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240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388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9" sqref="J9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7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7.75">
      <c r="A5" s="2"/>
      <c r="B5" s="55"/>
      <c r="C5" s="55"/>
      <c r="D5" s="55"/>
      <c r="E5" s="55"/>
      <c r="F5" s="55"/>
      <c r="G5" s="61"/>
      <c r="H5" s="62"/>
      <c r="I5" s="62"/>
      <c r="J5" s="111" t="s">
        <v>27</v>
      </c>
      <c r="K5" s="110"/>
      <c r="L5" s="110"/>
      <c r="M5" s="60"/>
      <c r="N5" s="4"/>
    </row>
    <row r="6" spans="1:14" ht="27.75">
      <c r="A6" s="56"/>
      <c r="B6" s="63"/>
      <c r="C6" s="64"/>
      <c r="D6" s="64"/>
      <c r="E6" s="58"/>
      <c r="F6" s="58"/>
      <c r="G6" s="65"/>
      <c r="H6" s="65"/>
      <c r="I6" s="65"/>
      <c r="J6" s="112" t="s">
        <v>28</v>
      </c>
      <c r="K6" s="112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7.75">
      <c r="A8" s="56"/>
      <c r="B8" s="63"/>
      <c r="C8" s="64"/>
      <c r="D8" s="64"/>
      <c r="E8" s="58"/>
      <c r="F8" s="58"/>
      <c r="G8" s="65"/>
      <c r="H8" s="65"/>
      <c r="I8" s="65"/>
      <c r="J8" s="130" t="s">
        <v>29</v>
      </c>
      <c r="K8" s="112"/>
      <c r="L8" s="112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4.715236666666667</v>
      </c>
      <c r="C26" s="85">
        <v>1339.78</v>
      </c>
      <c r="D26" s="86">
        <v>11.735266666666666</v>
      </c>
      <c r="E26" s="87">
        <v>22549</v>
      </c>
      <c r="F26" s="45">
        <v>4.961810712022469</v>
      </c>
      <c r="G26" s="45">
        <v>115.94363466813634</v>
      </c>
      <c r="H26" s="46">
        <v>1392.2996140017576</v>
      </c>
      <c r="I26" s="47">
        <v>67.51934795696549</v>
      </c>
      <c r="J26" s="48">
        <v>0.09050850932569099</v>
      </c>
      <c r="K26" s="47">
        <v>4.8501273096445585</v>
      </c>
      <c r="L26" s="20"/>
      <c r="M26" s="20"/>
    </row>
    <row r="27" spans="1:13" ht="15" customHeight="1">
      <c r="A27" s="44">
        <v>1.5</v>
      </c>
      <c r="B27" s="84">
        <v>13.4257</v>
      </c>
      <c r="C27" s="85">
        <v>1353.7566666666664</v>
      </c>
      <c r="D27" s="86">
        <v>11.856933333333336</v>
      </c>
      <c r="E27" s="87">
        <v>22438</v>
      </c>
      <c r="F27" s="45">
        <v>14.127770626515051</v>
      </c>
      <c r="G27" s="45">
        <v>108.0243686056355</v>
      </c>
      <c r="H27" s="46">
        <v>1406.8241684846064</v>
      </c>
      <c r="I27" s="47">
        <v>179.1018660686856</v>
      </c>
      <c r="J27" s="48">
        <v>0.24008293038697803</v>
      </c>
      <c r="K27" s="47">
        <v>12.732137580817971</v>
      </c>
      <c r="L27" s="20"/>
      <c r="M27" s="20"/>
    </row>
    <row r="28" spans="1:13" ht="15" customHeight="1">
      <c r="A28" s="44">
        <v>1.25</v>
      </c>
      <c r="B28" s="84">
        <v>23.851200000000002</v>
      </c>
      <c r="C28" s="85">
        <v>1368.7333333333333</v>
      </c>
      <c r="D28" s="86">
        <v>11.988633333333334</v>
      </c>
      <c r="E28" s="87">
        <v>22277</v>
      </c>
      <c r="F28" s="45">
        <v>25.098451683497753</v>
      </c>
      <c r="G28" s="45">
        <v>99.98126220637839</v>
      </c>
      <c r="H28" s="46">
        <v>1422.3879231450976</v>
      </c>
      <c r="I28" s="47">
        <v>294.48656533818684</v>
      </c>
      <c r="J28" s="48">
        <v>0.39475410903242203</v>
      </c>
      <c r="K28" s="47">
        <v>20.705719850175935</v>
      </c>
      <c r="L28" s="20"/>
      <c r="M28" s="20"/>
    </row>
    <row r="29" spans="1:14" ht="15" customHeight="1">
      <c r="A29" s="44">
        <v>1</v>
      </c>
      <c r="B29" s="84">
        <v>41.467099999999995</v>
      </c>
      <c r="C29" s="85">
        <v>1380.58</v>
      </c>
      <c r="D29" s="86">
        <v>12.090733333333333</v>
      </c>
      <c r="E29" s="87">
        <v>22102</v>
      </c>
      <c r="F29" s="45">
        <v>43.635540593545386</v>
      </c>
      <c r="G29" s="45">
        <v>83.8151428371225</v>
      </c>
      <c r="H29" s="46">
        <v>1434.6989812495685</v>
      </c>
      <c r="I29" s="47">
        <v>429.20128033257487</v>
      </c>
      <c r="J29" s="48">
        <v>0.5753368369069368</v>
      </c>
      <c r="K29" s="47">
        <v>29.91781067571731</v>
      </c>
      <c r="L29" s="20"/>
      <c r="M29" s="20"/>
      <c r="N29" s="10"/>
    </row>
    <row r="30" spans="1:13" ht="15" customHeight="1">
      <c r="A30" s="44">
        <v>0.875</v>
      </c>
      <c r="B30" s="84">
        <v>52.832600000000006</v>
      </c>
      <c r="C30" s="85">
        <v>1369.8</v>
      </c>
      <c r="D30" s="86">
        <v>11.997633333333333</v>
      </c>
      <c r="E30" s="87">
        <v>22181</v>
      </c>
      <c r="F30" s="45">
        <v>55.59537710528457</v>
      </c>
      <c r="G30" s="45">
        <v>72.41228396677955</v>
      </c>
      <c r="H30" s="46">
        <v>1423.496403334583</v>
      </c>
      <c r="I30" s="47">
        <v>472.4427999765144</v>
      </c>
      <c r="J30" s="48">
        <v>0.6333013404510917</v>
      </c>
      <c r="K30" s="47">
        <v>33.192837981405454</v>
      </c>
      <c r="L30" s="20"/>
      <c r="M30" s="20"/>
    </row>
    <row r="31" spans="1:13" ht="15" customHeight="1">
      <c r="A31" s="44">
        <v>0.75</v>
      </c>
      <c r="B31" s="84">
        <v>63.7682</v>
      </c>
      <c r="C31" s="85">
        <v>1336.5833333333333</v>
      </c>
      <c r="D31" s="86">
        <v>11.6852</v>
      </c>
      <c r="E31" s="87">
        <v>22466</v>
      </c>
      <c r="F31" s="45">
        <v>67.10283284042822</v>
      </c>
      <c r="G31" s="45">
        <v>58.25449576184445</v>
      </c>
      <c r="H31" s="46">
        <v>1388.9776374338937</v>
      </c>
      <c r="I31" s="47">
        <v>458.7434725357651</v>
      </c>
      <c r="J31" s="48">
        <v>0.6149376307449934</v>
      </c>
      <c r="K31" s="47">
        <v>33.03033041365858</v>
      </c>
      <c r="L31" s="20"/>
      <c r="M31" s="20"/>
    </row>
    <row r="32" spans="1:13" ht="15" customHeight="1">
      <c r="A32" s="44">
        <v>0.625</v>
      </c>
      <c r="B32" s="84">
        <v>73.2337</v>
      </c>
      <c r="C32" s="85">
        <v>1272.75</v>
      </c>
      <c r="D32" s="86">
        <v>11.102400000000001</v>
      </c>
      <c r="E32" s="87">
        <v>23099</v>
      </c>
      <c r="F32" s="45">
        <v>77.06331258191493</v>
      </c>
      <c r="G32" s="45">
        <v>43.22226873963763</v>
      </c>
      <c r="H32" s="46">
        <v>1322.6420260943862</v>
      </c>
      <c r="I32" s="47">
        <v>390.88911180384804</v>
      </c>
      <c r="J32" s="48">
        <v>0.5239800426325041</v>
      </c>
      <c r="K32" s="47">
        <v>29.558135457305813</v>
      </c>
      <c r="L32" s="20"/>
      <c r="M32" s="20"/>
    </row>
    <row r="33" spans="1:14" ht="15" customHeight="1">
      <c r="A33" s="44">
        <v>0.5</v>
      </c>
      <c r="B33" s="84">
        <v>82.28410000000001</v>
      </c>
      <c r="C33" s="85">
        <v>1194.2733333333333</v>
      </c>
      <c r="D33" s="86">
        <v>10.373866666666666</v>
      </c>
      <c r="E33" s="87">
        <v>23991</v>
      </c>
      <c r="F33" s="45">
        <v>86.58698548375332</v>
      </c>
      <c r="G33" s="45">
        <v>29.23214185024106</v>
      </c>
      <c r="H33" s="46">
        <v>1241.0890601536014</v>
      </c>
      <c r="I33" s="47">
        <v>297.03828562505856</v>
      </c>
      <c r="J33" s="48">
        <v>0.3981746456099981</v>
      </c>
      <c r="K33" s="47">
        <v>23.936986738483284</v>
      </c>
      <c r="L33" s="20"/>
      <c r="M33" s="20"/>
      <c r="N33" s="17"/>
    </row>
    <row r="34" spans="1:13" ht="15" customHeight="1">
      <c r="A34" s="44">
        <v>0.375</v>
      </c>
      <c r="B34" s="84">
        <v>90.8145</v>
      </c>
      <c r="C34" s="85">
        <v>1110.9366666666667</v>
      </c>
      <c r="D34" s="86">
        <v>9.595306666666666</v>
      </c>
      <c r="E34" s="87">
        <v>25031</v>
      </c>
      <c r="F34" s="45">
        <v>95.56346600636475</v>
      </c>
      <c r="G34" s="45">
        <v>17.300258387715854</v>
      </c>
      <c r="H34" s="46">
        <v>1154.4855813494748</v>
      </c>
      <c r="I34" s="47">
        <v>194.01855011249634</v>
      </c>
      <c r="J34" s="48">
        <v>0.2600784854054911</v>
      </c>
      <c r="K34" s="47">
        <v>16.808270353924815</v>
      </c>
      <c r="L34" s="20"/>
      <c r="M34" s="20"/>
    </row>
    <row r="35" spans="1:13" ht="15" customHeight="1">
      <c r="A35" s="44">
        <v>0.25</v>
      </c>
      <c r="B35" s="84">
        <v>98.5699</v>
      </c>
      <c r="C35" s="85">
        <v>1038.6466666666665</v>
      </c>
      <c r="D35" s="86">
        <v>8.953913333333333</v>
      </c>
      <c r="E35" s="87">
        <v>26026</v>
      </c>
      <c r="F35" s="45">
        <v>103.72441942532053</v>
      </c>
      <c r="G35" s="45">
        <v>8.295022345290084</v>
      </c>
      <c r="H35" s="46">
        <v>1079.3618005077044</v>
      </c>
      <c r="I35" s="47">
        <v>100.97153613587295</v>
      </c>
      <c r="J35" s="48">
        <v>0.13535058463253746</v>
      </c>
      <c r="K35" s="47">
        <v>9.355539718721284</v>
      </c>
      <c r="L35" s="20"/>
      <c r="M35" s="20"/>
    </row>
    <row r="36" spans="1:14" ht="15" customHeight="1">
      <c r="A36" s="44">
        <v>0</v>
      </c>
      <c r="B36" s="84">
        <v>108.895</v>
      </c>
      <c r="C36" s="85">
        <v>989.6576666666666</v>
      </c>
      <c r="D36" s="86">
        <v>8.506293333333334</v>
      </c>
      <c r="E36" s="87">
        <v>26890</v>
      </c>
      <c r="F36" s="45">
        <v>114.58945026139095</v>
      </c>
      <c r="G36" s="45">
        <v>0</v>
      </c>
      <c r="H36" s="46">
        <v>1028.45242300518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473.6210948261028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119.76701133333333</v>
      </c>
      <c r="C58" s="102">
        <f>AIRFLOW!C26</f>
        <v>1339.78</v>
      </c>
      <c r="D58" s="103">
        <f>AIRFLOW!D26</f>
        <v>11.735266666666666</v>
      </c>
      <c r="E58" s="104">
        <f>AIRFLOW!E26</f>
        <v>22549</v>
      </c>
      <c r="F58" s="35">
        <f>25.4*AIRFLOW!F26</f>
        <v>126.02999208537071</v>
      </c>
      <c r="G58" s="36">
        <f>AIRFLOW!G26*0.472</f>
        <v>54.72539556336035</v>
      </c>
      <c r="H58" s="35">
        <f>AIRFLOW!H26</f>
        <v>1392.2996140017576</v>
      </c>
      <c r="I58" s="36">
        <f>AIRFLOW!I26</f>
        <v>67.51934795696549</v>
      </c>
      <c r="J58" s="37">
        <f>AIRFLOW!J26</f>
        <v>0.09050850932569099</v>
      </c>
      <c r="K58" s="38">
        <f>AIRFLOW!K26</f>
        <v>4.8501273096445585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341.01278</v>
      </c>
      <c r="C59" s="102">
        <f>AIRFLOW!C27</f>
        <v>1353.7566666666664</v>
      </c>
      <c r="D59" s="103">
        <f>AIRFLOW!D27</f>
        <v>11.856933333333336</v>
      </c>
      <c r="E59" s="104">
        <f>AIRFLOW!E27</f>
        <v>22438</v>
      </c>
      <c r="F59" s="35">
        <f>25.4*AIRFLOW!F27</f>
        <v>358.84537391348226</v>
      </c>
      <c r="G59" s="36">
        <f>AIRFLOW!G27*0.472</f>
        <v>50.98750198185996</v>
      </c>
      <c r="H59" s="35">
        <f>AIRFLOW!H27</f>
        <v>1406.8241684846064</v>
      </c>
      <c r="I59" s="36">
        <f>AIRFLOW!I27</f>
        <v>179.1018660686856</v>
      </c>
      <c r="J59" s="37">
        <f>AIRFLOW!J27</f>
        <v>0.24008293038697803</v>
      </c>
      <c r="K59" s="38">
        <f>AIRFLOW!K27</f>
        <v>12.732137580817971</v>
      </c>
      <c r="L59" s="2"/>
      <c r="M59" s="2"/>
    </row>
    <row r="60" spans="1:13" ht="15.75">
      <c r="A60" s="34">
        <f>AIRFLOW!A28*25.4</f>
        <v>31.75</v>
      </c>
      <c r="B60" s="101">
        <f>AIRFLOW!B28*25.4</f>
        <v>605.82048</v>
      </c>
      <c r="C60" s="102">
        <f>AIRFLOW!C28</f>
        <v>1368.7333333333333</v>
      </c>
      <c r="D60" s="103">
        <f>AIRFLOW!D28</f>
        <v>11.988633333333334</v>
      </c>
      <c r="E60" s="104">
        <f>AIRFLOW!E28</f>
        <v>22277</v>
      </c>
      <c r="F60" s="35">
        <f>25.4*AIRFLOW!F28</f>
        <v>637.5006727608429</v>
      </c>
      <c r="G60" s="36">
        <f>AIRFLOW!G28*0.472</f>
        <v>47.1911557614106</v>
      </c>
      <c r="H60" s="35">
        <f>AIRFLOW!H28</f>
        <v>1422.3879231450976</v>
      </c>
      <c r="I60" s="36">
        <f>AIRFLOW!I28</f>
        <v>294.48656533818684</v>
      </c>
      <c r="J60" s="37">
        <f>AIRFLOW!J28</f>
        <v>0.39475410903242203</v>
      </c>
      <c r="K60" s="38">
        <f>AIRFLOW!K28</f>
        <v>20.705719850175935</v>
      </c>
      <c r="L60" s="2"/>
      <c r="M60" s="2"/>
    </row>
    <row r="61" spans="1:13" ht="15.75">
      <c r="A61" s="34">
        <f>AIRFLOW!A29*25.4</f>
        <v>25.4</v>
      </c>
      <c r="B61" s="101">
        <f>AIRFLOW!B29*25.4</f>
        <v>1053.2643399999997</v>
      </c>
      <c r="C61" s="102">
        <f>AIRFLOW!C29</f>
        <v>1380.58</v>
      </c>
      <c r="D61" s="103">
        <f>AIRFLOW!D29</f>
        <v>12.090733333333333</v>
      </c>
      <c r="E61" s="104">
        <f>AIRFLOW!E29</f>
        <v>22102</v>
      </c>
      <c r="F61" s="35">
        <f>25.4*AIRFLOW!F29</f>
        <v>1108.3427310760528</v>
      </c>
      <c r="G61" s="36">
        <f>AIRFLOW!G29*0.472</f>
        <v>39.56074741912182</v>
      </c>
      <c r="H61" s="35">
        <f>AIRFLOW!H29</f>
        <v>1434.6989812495685</v>
      </c>
      <c r="I61" s="36">
        <f>AIRFLOW!I29</f>
        <v>429.20128033257487</v>
      </c>
      <c r="J61" s="37">
        <f>AIRFLOW!J29</f>
        <v>0.5753368369069368</v>
      </c>
      <c r="K61" s="38">
        <f>AIRFLOW!K29</f>
        <v>29.91781067571731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1341.94804</v>
      </c>
      <c r="C62" s="102">
        <f>AIRFLOW!C30</f>
        <v>1369.8</v>
      </c>
      <c r="D62" s="103">
        <f>AIRFLOW!D30</f>
        <v>11.997633333333333</v>
      </c>
      <c r="E62" s="104">
        <f>AIRFLOW!E30</f>
        <v>22181</v>
      </c>
      <c r="F62" s="35">
        <f>25.4*AIRFLOW!F30</f>
        <v>1412.122578474228</v>
      </c>
      <c r="G62" s="36">
        <f>AIRFLOW!G30*0.472</f>
        <v>34.17859803231995</v>
      </c>
      <c r="H62" s="35">
        <f>AIRFLOW!H30</f>
        <v>1423.496403334583</v>
      </c>
      <c r="I62" s="36">
        <f>AIRFLOW!I30</f>
        <v>472.4427999765144</v>
      </c>
      <c r="J62" s="37">
        <f>AIRFLOW!J30</f>
        <v>0.6333013404510917</v>
      </c>
      <c r="K62" s="38">
        <f>AIRFLOW!K30</f>
        <v>33.192837981405454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1619.71228</v>
      </c>
      <c r="C63" s="102">
        <f>AIRFLOW!C31</f>
        <v>1336.5833333333333</v>
      </c>
      <c r="D63" s="103">
        <f>AIRFLOW!D31</f>
        <v>11.6852</v>
      </c>
      <c r="E63" s="104">
        <f>AIRFLOW!E31</f>
        <v>22466</v>
      </c>
      <c r="F63" s="35">
        <f>25.4*AIRFLOW!F31</f>
        <v>1704.4119541468767</v>
      </c>
      <c r="G63" s="36">
        <f>AIRFLOW!G31*0.472</f>
        <v>27.49612199959058</v>
      </c>
      <c r="H63" s="35">
        <f>AIRFLOW!H31</f>
        <v>1388.9776374338937</v>
      </c>
      <c r="I63" s="36">
        <f>AIRFLOW!I31</f>
        <v>458.7434725357651</v>
      </c>
      <c r="J63" s="37">
        <f>AIRFLOW!J31</f>
        <v>0.6149376307449934</v>
      </c>
      <c r="K63" s="38">
        <f>AIRFLOW!K31</f>
        <v>33.03033041365858</v>
      </c>
      <c r="L63" s="2"/>
      <c r="M63" s="2"/>
    </row>
    <row r="64" spans="1:13" ht="15.75">
      <c r="A64" s="34">
        <f>AIRFLOW!A32*25.4</f>
        <v>15.875</v>
      </c>
      <c r="B64" s="101">
        <f>AIRFLOW!B32*25.4</f>
        <v>1860.1359799999998</v>
      </c>
      <c r="C64" s="102">
        <f>AIRFLOW!C32</f>
        <v>1272.75</v>
      </c>
      <c r="D64" s="103">
        <f>AIRFLOW!D32</f>
        <v>11.102400000000001</v>
      </c>
      <c r="E64" s="104">
        <f>AIRFLOW!E32</f>
        <v>23099</v>
      </c>
      <c r="F64" s="35">
        <f>25.4*AIRFLOW!F32</f>
        <v>1957.408139580639</v>
      </c>
      <c r="G64" s="36">
        <f>AIRFLOW!G32*0.472</f>
        <v>20.40091084510896</v>
      </c>
      <c r="H64" s="35">
        <f>AIRFLOW!H32</f>
        <v>1322.6420260943862</v>
      </c>
      <c r="I64" s="36">
        <f>AIRFLOW!I32</f>
        <v>390.88911180384804</v>
      </c>
      <c r="J64" s="37">
        <f>AIRFLOW!J32</f>
        <v>0.5239800426325041</v>
      </c>
      <c r="K64" s="38">
        <f>AIRFLOW!K32</f>
        <v>29.558135457305813</v>
      </c>
      <c r="L64" s="2"/>
      <c r="M64" s="2"/>
    </row>
    <row r="65" spans="1:13" ht="15.75">
      <c r="A65" s="34">
        <f>AIRFLOW!A33*25.4</f>
        <v>12.7</v>
      </c>
      <c r="B65" s="101">
        <f>AIRFLOW!B33*25.4</f>
        <v>2090.01614</v>
      </c>
      <c r="C65" s="102">
        <f>AIRFLOW!C33</f>
        <v>1194.2733333333333</v>
      </c>
      <c r="D65" s="103">
        <f>AIRFLOW!D33</f>
        <v>10.373866666666666</v>
      </c>
      <c r="E65" s="104">
        <f>AIRFLOW!E33</f>
        <v>23991</v>
      </c>
      <c r="F65" s="35">
        <f>25.4*AIRFLOW!F33</f>
        <v>2199.3094312873345</v>
      </c>
      <c r="G65" s="36">
        <f>AIRFLOW!G33*0.472</f>
        <v>13.79757095331378</v>
      </c>
      <c r="H65" s="35">
        <f>AIRFLOW!H33</f>
        <v>1241.0890601536014</v>
      </c>
      <c r="I65" s="36">
        <f>AIRFLOW!I33</f>
        <v>297.03828562505856</v>
      </c>
      <c r="J65" s="37">
        <f>AIRFLOW!J33</f>
        <v>0.3981746456099981</v>
      </c>
      <c r="K65" s="38">
        <f>AIRFLOW!K33</f>
        <v>23.936986738483284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2306.6883</v>
      </c>
      <c r="C66" s="102">
        <f>AIRFLOW!C34</f>
        <v>1110.9366666666667</v>
      </c>
      <c r="D66" s="103">
        <f>AIRFLOW!D34</f>
        <v>9.595306666666666</v>
      </c>
      <c r="E66" s="104">
        <f>AIRFLOW!E34</f>
        <v>25031</v>
      </c>
      <c r="F66" s="35">
        <f>25.4*AIRFLOW!F34</f>
        <v>2427.3120365616646</v>
      </c>
      <c r="G66" s="36">
        <f>AIRFLOW!G34*0.472</f>
        <v>8.165721959001882</v>
      </c>
      <c r="H66" s="35">
        <f>AIRFLOW!H34</f>
        <v>1154.4855813494748</v>
      </c>
      <c r="I66" s="36">
        <f>AIRFLOW!I34</f>
        <v>194.01855011249634</v>
      </c>
      <c r="J66" s="37">
        <f>AIRFLOW!J34</f>
        <v>0.2600784854054911</v>
      </c>
      <c r="K66" s="38">
        <f>AIRFLOW!K34</f>
        <v>16.808270353924815</v>
      </c>
      <c r="L66" s="2"/>
      <c r="M66" s="2"/>
    </row>
    <row r="67" spans="1:13" ht="15.75">
      <c r="A67" s="34">
        <f>AIRFLOW!A35*25.4</f>
        <v>6.35</v>
      </c>
      <c r="B67" s="101">
        <f>AIRFLOW!B35*25.4</f>
        <v>2503.67546</v>
      </c>
      <c r="C67" s="102">
        <f>AIRFLOW!C35</f>
        <v>1038.6466666666665</v>
      </c>
      <c r="D67" s="103">
        <f>AIRFLOW!D35</f>
        <v>8.953913333333333</v>
      </c>
      <c r="E67" s="104">
        <f>AIRFLOW!E35</f>
        <v>26026</v>
      </c>
      <c r="F67" s="35">
        <f>25.4*AIRFLOW!F35</f>
        <v>2634.6002534031413</v>
      </c>
      <c r="G67" s="36">
        <f>AIRFLOW!G35*0.472</f>
        <v>3.915250546976919</v>
      </c>
      <c r="H67" s="35">
        <f>AIRFLOW!H35</f>
        <v>1079.3618005077044</v>
      </c>
      <c r="I67" s="36">
        <f>AIRFLOW!I35</f>
        <v>100.97153613587295</v>
      </c>
      <c r="J67" s="37">
        <f>AIRFLOW!J35</f>
        <v>0.13535058463253746</v>
      </c>
      <c r="K67" s="38">
        <f>AIRFLOW!K35</f>
        <v>9.355539718721284</v>
      </c>
      <c r="L67" s="2"/>
      <c r="M67" s="2"/>
    </row>
    <row r="68" spans="1:13" ht="15.75">
      <c r="A68" s="34">
        <f>AIRFLOW!A36*25.4</f>
        <v>0</v>
      </c>
      <c r="B68" s="101">
        <f>AIRFLOW!B36*25.4</f>
        <v>2765.9329999999995</v>
      </c>
      <c r="C68" s="102">
        <f>AIRFLOW!C36</f>
        <v>989.6576666666666</v>
      </c>
      <c r="D68" s="103">
        <f>AIRFLOW!D36</f>
        <v>8.506293333333334</v>
      </c>
      <c r="E68" s="104">
        <f>AIRFLOW!E36</f>
        <v>26890</v>
      </c>
      <c r="F68" s="35">
        <f>25.4*AIRFLOW!F36</f>
        <v>2910.57203663933</v>
      </c>
      <c r="G68" s="36">
        <f>AIRFLOW!G36*0.472</f>
        <v>0</v>
      </c>
      <c r="H68" s="35">
        <f>AIRFLOW!H36</f>
        <v>1028.45242300518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473.6210948261028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1.1744188679888485</v>
      </c>
      <c r="C74" s="102">
        <f>AIRFLOW!C26</f>
        <v>1339.78</v>
      </c>
      <c r="D74" s="103">
        <f>AIRFLOW!D26</f>
        <v>11.735266666666666</v>
      </c>
      <c r="E74" s="107">
        <f>AIRFLOW!E26</f>
        <v>22549</v>
      </c>
      <c r="F74" s="41">
        <f>AIRFLOW!F26*(0.07355/0.2952998)</f>
        <v>1.2358327972767087</v>
      </c>
      <c r="G74" s="41">
        <f>AIRFLOW!G26*0.472*(0.001*3600)</f>
        <v>197.01142402809728</v>
      </c>
      <c r="H74" s="40">
        <f>AIRFLOW!H26</f>
        <v>1392.2996140017576</v>
      </c>
      <c r="I74" s="42">
        <f>AIRFLOW!I26</f>
        <v>67.51934795696549</v>
      </c>
      <c r="J74" s="43">
        <f>AIRFLOW!J26</f>
        <v>0.09050850932569099</v>
      </c>
      <c r="K74" s="41">
        <f>AIRFLOW!K26</f>
        <v>4.8501273096445585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3.3439244963931576</v>
      </c>
      <c r="C75" s="102">
        <f>AIRFLOW!C27</f>
        <v>1353.7566666666664</v>
      </c>
      <c r="D75" s="103">
        <f>AIRFLOW!D27</f>
        <v>11.856933333333336</v>
      </c>
      <c r="E75" s="107">
        <f>AIRFLOW!E27</f>
        <v>22438</v>
      </c>
      <c r="F75" s="41">
        <f>AIRFLOW!F27*(0.07355/0.2952998)</f>
        <v>3.5187884637246016</v>
      </c>
      <c r="G75" s="41">
        <f>AIRFLOW!G27*0.472*(0.001*3600)</f>
        <v>183.55500713469584</v>
      </c>
      <c r="H75" s="40">
        <f>AIRFLOW!H27</f>
        <v>1406.8241684846064</v>
      </c>
      <c r="I75" s="42">
        <f>AIRFLOW!I27</f>
        <v>179.1018660686856</v>
      </c>
      <c r="J75" s="43">
        <f>AIRFLOW!J27</f>
        <v>0.24008293038697803</v>
      </c>
      <c r="K75" s="41">
        <f>AIRFLOW!K27</f>
        <v>12.732137580817971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5.940592441986077</v>
      </c>
      <c r="C76" s="102">
        <f>AIRFLOW!C28</f>
        <v>1368.7333333333333</v>
      </c>
      <c r="D76" s="103">
        <f>AIRFLOW!D28</f>
        <v>11.988633333333334</v>
      </c>
      <c r="E76" s="107">
        <f>AIRFLOW!E28</f>
        <v>22277</v>
      </c>
      <c r="F76" s="41">
        <f>AIRFLOW!F28*(0.07355/0.2952998)</f>
        <v>6.251244062208169</v>
      </c>
      <c r="G76" s="41">
        <f>AIRFLOW!G28*0.472*(0.001*3600)</f>
        <v>169.88816074107817</v>
      </c>
      <c r="H76" s="40">
        <f>AIRFLOW!H28</f>
        <v>1422.3879231450976</v>
      </c>
      <c r="I76" s="42">
        <f>AIRFLOW!I28</f>
        <v>294.48656533818684</v>
      </c>
      <c r="J76" s="43">
        <f>AIRFLOW!J28</f>
        <v>0.39475410903242203</v>
      </c>
      <c r="K76" s="41">
        <f>AIRFLOW!K28</f>
        <v>20.705719850175935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10.328165494863187</v>
      </c>
      <c r="C77" s="102">
        <f>AIRFLOW!C29</f>
        <v>1380.58</v>
      </c>
      <c r="D77" s="103">
        <f>AIRFLOW!D29</f>
        <v>12.090733333333333</v>
      </c>
      <c r="E77" s="107">
        <f>AIRFLOW!E29</f>
        <v>22102</v>
      </c>
      <c r="F77" s="41">
        <f>AIRFLOW!F29*(0.07355/0.2952998)</f>
        <v>10.868256634969828</v>
      </c>
      <c r="G77" s="41">
        <f>AIRFLOW!G29*0.472*(0.001*3600)</f>
        <v>142.41869070883854</v>
      </c>
      <c r="H77" s="40">
        <f>AIRFLOW!H29</f>
        <v>1434.6989812495685</v>
      </c>
      <c r="I77" s="42">
        <f>AIRFLOW!I29</f>
        <v>429.20128033257487</v>
      </c>
      <c r="J77" s="43">
        <f>AIRFLOW!J29</f>
        <v>0.5753368369069368</v>
      </c>
      <c r="K77" s="41">
        <f>AIRFLOW!K29</f>
        <v>29.91781067571731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13.15895821805501</v>
      </c>
      <c r="C78" s="102">
        <f>AIRFLOW!C30</f>
        <v>1369.8</v>
      </c>
      <c r="D78" s="103">
        <f>AIRFLOW!D30</f>
        <v>11.997633333333333</v>
      </c>
      <c r="E78" s="107">
        <f>AIRFLOW!E30</f>
        <v>22181</v>
      </c>
      <c r="F78" s="41">
        <f>AIRFLOW!F30*(0.07355/0.2952998)</f>
        <v>13.847080106704036</v>
      </c>
      <c r="G78" s="41">
        <f>AIRFLOW!G30*0.472*(0.001*3600)</f>
        <v>123.04295291635181</v>
      </c>
      <c r="H78" s="40">
        <f>AIRFLOW!H30</f>
        <v>1423.496403334583</v>
      </c>
      <c r="I78" s="42">
        <f>AIRFLOW!I30</f>
        <v>472.4427999765144</v>
      </c>
      <c r="J78" s="43">
        <f>AIRFLOW!J30</f>
        <v>0.6333013404510917</v>
      </c>
      <c r="K78" s="41">
        <f>AIRFLOW!K30</f>
        <v>33.192837981405454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15.882676215832182</v>
      </c>
      <c r="C79" s="102">
        <f>AIRFLOW!C31</f>
        <v>1336.5833333333333</v>
      </c>
      <c r="D79" s="103">
        <f>AIRFLOW!D31</f>
        <v>11.6852</v>
      </c>
      <c r="E79" s="107">
        <f>AIRFLOW!E31</f>
        <v>22466</v>
      </c>
      <c r="F79" s="41">
        <f>AIRFLOW!F31*(0.07355/0.2952998)</f>
        <v>16.713229590448407</v>
      </c>
      <c r="G79" s="41">
        <f>AIRFLOW!G31*0.472*(0.001*3600)</f>
        <v>98.9860391985261</v>
      </c>
      <c r="H79" s="40">
        <f>AIRFLOW!H31</f>
        <v>1388.9776374338937</v>
      </c>
      <c r="I79" s="42">
        <f>AIRFLOW!I31</f>
        <v>458.7434725357651</v>
      </c>
      <c r="J79" s="43">
        <f>AIRFLOW!J31</f>
        <v>0.6149376307449934</v>
      </c>
      <c r="K79" s="41">
        <f>AIRFLOW!K31</f>
        <v>33.03033041365858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18.240238005579418</v>
      </c>
      <c r="C80" s="102">
        <f>AIRFLOW!C32</f>
        <v>1272.75</v>
      </c>
      <c r="D80" s="103">
        <f>AIRFLOW!D32</f>
        <v>11.102400000000001</v>
      </c>
      <c r="E80" s="107">
        <f>AIRFLOW!E32</f>
        <v>23099</v>
      </c>
      <c r="F80" s="41">
        <f>AIRFLOW!F32*(0.07355/0.2952998)</f>
        <v>19.1940754460377</v>
      </c>
      <c r="G80" s="41">
        <f>AIRFLOW!G32*0.472*(0.001*3600)</f>
        <v>73.44327904239226</v>
      </c>
      <c r="H80" s="40">
        <f>AIRFLOW!H32</f>
        <v>1322.6420260943862</v>
      </c>
      <c r="I80" s="42">
        <f>AIRFLOW!I32</f>
        <v>390.88911180384804</v>
      </c>
      <c r="J80" s="43">
        <f>AIRFLOW!J32</f>
        <v>0.5239800426325041</v>
      </c>
      <c r="K80" s="41">
        <f>AIRFLOW!K32</f>
        <v>29.558135457305813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20.494411289814625</v>
      </c>
      <c r="C81" s="102">
        <f>AIRFLOW!C33</f>
        <v>1194.2733333333333</v>
      </c>
      <c r="D81" s="103">
        <f>AIRFLOW!D33</f>
        <v>10.373866666666666</v>
      </c>
      <c r="E81" s="107">
        <f>AIRFLOW!E33</f>
        <v>23991</v>
      </c>
      <c r="F81" s="41">
        <f>AIRFLOW!F33*(0.07355/0.2952998)</f>
        <v>21.56612629717344</v>
      </c>
      <c r="G81" s="41">
        <f>AIRFLOW!G33*0.472*(0.001*3600)</f>
        <v>49.67125543192961</v>
      </c>
      <c r="H81" s="40">
        <f>AIRFLOW!H33</f>
        <v>1241.0890601536014</v>
      </c>
      <c r="I81" s="42">
        <f>AIRFLOW!I33</f>
        <v>297.03828562505856</v>
      </c>
      <c r="J81" s="43">
        <f>AIRFLOW!J33</f>
        <v>0.3981746456099981</v>
      </c>
      <c r="K81" s="41">
        <f>AIRFLOW!K33</f>
        <v>23.936986738483284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22.619068739633416</v>
      </c>
      <c r="C82" s="102">
        <f>AIRFLOW!C34</f>
        <v>1110.9366666666667</v>
      </c>
      <c r="D82" s="103">
        <f>AIRFLOW!D34</f>
        <v>9.595306666666666</v>
      </c>
      <c r="E82" s="107">
        <f>AIRFLOW!E34</f>
        <v>25031</v>
      </c>
      <c r="F82" s="41">
        <f>AIRFLOW!F34*(0.07355/0.2952998)</f>
        <v>23.80188853757479</v>
      </c>
      <c r="G82" s="41">
        <f>AIRFLOW!G34*0.472*(0.001*3600)</f>
        <v>29.396599052406774</v>
      </c>
      <c r="H82" s="40">
        <f>AIRFLOW!H34</f>
        <v>1154.4855813494748</v>
      </c>
      <c r="I82" s="42">
        <f>AIRFLOW!I34</f>
        <v>194.01855011249634</v>
      </c>
      <c r="J82" s="43">
        <f>AIRFLOW!J34</f>
        <v>0.2600784854054911</v>
      </c>
      <c r="K82" s="41">
        <f>AIRFLOW!K34</f>
        <v>16.808270353924815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24.55069778238929</v>
      </c>
      <c r="C83" s="102">
        <f>AIRFLOW!C35</f>
        <v>1038.6466666666665</v>
      </c>
      <c r="D83" s="103">
        <f>AIRFLOW!D35</f>
        <v>8.953913333333333</v>
      </c>
      <c r="E83" s="107">
        <f>AIRFLOW!E35</f>
        <v>26026</v>
      </c>
      <c r="F83" s="41">
        <f>AIRFLOW!F35*(0.07355/0.2952998)</f>
        <v>25.834528329285444</v>
      </c>
      <c r="G83" s="41">
        <f>AIRFLOW!G35*0.472*(0.001*3600)</f>
        <v>14.09490196911691</v>
      </c>
      <c r="H83" s="40">
        <f>AIRFLOW!H35</f>
        <v>1079.3618005077044</v>
      </c>
      <c r="I83" s="42">
        <f>AIRFLOW!I35</f>
        <v>100.97153613587295</v>
      </c>
      <c r="J83" s="43">
        <f>AIRFLOW!J35</f>
        <v>0.13535058463253746</v>
      </c>
      <c r="K83" s="41">
        <f>AIRFLOW!K35</f>
        <v>9.355539718721284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27.122359209183347</v>
      </c>
      <c r="C84" s="102">
        <f>AIRFLOW!C36</f>
        <v>989.6576666666666</v>
      </c>
      <c r="D84" s="103">
        <f>AIRFLOW!D36</f>
        <v>8.506293333333334</v>
      </c>
      <c r="E84" s="107">
        <f>AIRFLOW!E36</f>
        <v>26890</v>
      </c>
      <c r="F84" s="41">
        <f>AIRFLOW!F36*(0.07355/0.2952998)</f>
        <v>28.540669742157988</v>
      </c>
      <c r="G84" s="41">
        <f>AIRFLOW!G36*0.472*(0.001*3600)</f>
        <v>0</v>
      </c>
      <c r="H84" s="40">
        <f>AIRFLOW!H36</f>
        <v>1028.45242300518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473.6210948261028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2011-10-22T15:58:18Z</dcterms:modified>
  <cp:category/>
  <cp:version/>
  <cp:contentType/>
  <cp:contentStatus/>
</cp:coreProperties>
</file>