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<sst xmlns="http://schemas.openxmlformats.org/spreadsheetml/2006/main" count="170" uniqueCount="117">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</sst>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104.48894456814216</c:v>
                </c:pt>
                <c:pt idx="1">
                  <c:v>97.75482653367231</c:v>
                </c:pt>
                <c:pt idx="2">
                  <c:v>90.29490895653774</c:v>
                </c:pt>
                <c:pt idx="3">
                  <c:v>75.89550043620096</c:v>
                </c:pt>
                <c:pt idx="4">
                  <c:v>65.79973022837105</c:v>
                </c:pt>
                <c:pt idx="5">
                  <c:v>53.21048227837159</c:v>
                </c:pt>
                <c:pt idx="6">
                  <c:v>39.942385230764444</c:v>
                </c:pt>
                <c:pt idx="7">
                  <c:v>27.07195561043155</c:v>
                </c:pt>
                <c:pt idx="8">
                  <c:v>16.13720711494277</c:v>
                </c:pt>
                <c:pt idx="9">
                  <c:v>7.8425415621023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4.004003267699005</c:v>
                </c:pt>
                <c:pt idx="1">
                  <c:v>11.493849477054031</c:v>
                </c:pt>
                <c:pt idx="2">
                  <c:v>20.30269016187167</c:v>
                </c:pt>
                <c:pt idx="3">
                  <c:v>35.4786265665349</c:v>
                </c:pt>
                <c:pt idx="4">
                  <c:v>45.700627018986836</c:v>
                </c:pt>
                <c:pt idx="5">
                  <c:v>55.718459616413355</c:v>
                </c:pt>
                <c:pt idx="6">
                  <c:v>65.50867724293354</c:v>
                </c:pt>
                <c:pt idx="7">
                  <c:v>74.01914291070429</c:v>
                </c:pt>
                <c:pt idx="8">
                  <c:v>82.26268828608087</c:v>
                </c:pt>
                <c:pt idx="9">
                  <c:v>91.30699453863996</c:v>
                </c:pt>
                <c:pt idx="10">
                  <c:v>100.63397461457569</c:v>
                </c:pt>
              </c:numCache>
            </c:numRef>
          </c:yVal>
          <c:smooth val="0"/>
        </c:ser>
        <c:axId val="47305811"/>
        <c:axId val="230991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104.48894456814216</c:v>
                </c:pt>
                <c:pt idx="1">
                  <c:v>97.75482653367231</c:v>
                </c:pt>
                <c:pt idx="2">
                  <c:v>90.29490895653774</c:v>
                </c:pt>
                <c:pt idx="3">
                  <c:v>75.89550043620096</c:v>
                </c:pt>
                <c:pt idx="4">
                  <c:v>65.79973022837105</c:v>
                </c:pt>
                <c:pt idx="5">
                  <c:v>53.21048227837159</c:v>
                </c:pt>
                <c:pt idx="6">
                  <c:v>39.942385230764444</c:v>
                </c:pt>
                <c:pt idx="7">
                  <c:v>27.07195561043155</c:v>
                </c:pt>
                <c:pt idx="8">
                  <c:v>16.13720711494277</c:v>
                </c:pt>
                <c:pt idx="9">
                  <c:v>7.8425415621023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49.098238032605074</c:v>
                </c:pt>
                <c:pt idx="1">
                  <c:v>131.85950241864134</c:v>
                </c:pt>
                <c:pt idx="2">
                  <c:v>215.1507130209072</c:v>
                </c:pt>
                <c:pt idx="3">
                  <c:v>316.02114716539137</c:v>
                </c:pt>
                <c:pt idx="4">
                  <c:v>352.91952979027013</c:v>
                </c:pt>
                <c:pt idx="5">
                  <c:v>347.9487966874293</c:v>
                </c:pt>
                <c:pt idx="6">
                  <c:v>307.0893286069029</c:v>
                </c:pt>
                <c:pt idx="7">
                  <c:v>235.18152805671872</c:v>
                </c:pt>
                <c:pt idx="8">
                  <c:v>155.7960541715075</c:v>
                </c:pt>
                <c:pt idx="9">
                  <c:v>84.0402333501298</c:v>
                </c:pt>
                <c:pt idx="10">
                  <c:v>0</c:v>
                </c:pt>
              </c:numCache>
            </c:numRef>
          </c:yVal>
          <c:smooth val="0"/>
        </c:ser>
        <c:axId val="6565453"/>
        <c:axId val="59089078"/>
      </c:scatterChart>
      <c:valAx>
        <c:axId val="4730581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099116"/>
        <c:crosses val="autoZero"/>
        <c:crossBetween val="midCat"/>
        <c:dispUnits/>
        <c:majorUnit val="10"/>
      </c:valAx>
      <c:valAx>
        <c:axId val="2309911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305811"/>
        <c:crosses val="autoZero"/>
        <c:crossBetween val="midCat"/>
        <c:dispUnits/>
      </c:valAx>
      <c:valAx>
        <c:axId val="6565453"/>
        <c:scaling>
          <c:orientation val="minMax"/>
        </c:scaling>
        <c:axPos val="b"/>
        <c:delete val="1"/>
        <c:majorTickMark val="in"/>
        <c:minorTickMark val="none"/>
        <c:tickLblPos val="nextTo"/>
        <c:crossAx val="59089078"/>
        <c:crosses val="max"/>
        <c:crossBetween val="midCat"/>
        <c:dispUnits/>
      </c:valAx>
      <c:valAx>
        <c:axId val="5908907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6545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2039655"/>
        <c:axId val="21485984"/>
      </c:scatterChart>
      <c:valAx>
        <c:axId val="6203965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485984"/>
        <c:crosses val="autoZero"/>
        <c:crossBetween val="midCat"/>
        <c:dispUnits/>
      </c:valAx>
      <c:valAx>
        <c:axId val="2148598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039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49.3187818361631</c:v>
                </c:pt>
                <c:pt idx="1">
                  <c:v>46.14027812389333</c:v>
                </c:pt>
                <c:pt idx="2">
                  <c:v>42.61919702748581</c:v>
                </c:pt>
                <c:pt idx="3">
                  <c:v>35.82267620588685</c:v>
                </c:pt>
                <c:pt idx="4">
                  <c:v>31.05747266779113</c:v>
                </c:pt>
                <c:pt idx="5">
                  <c:v>25.11534763539139</c:v>
                </c:pt>
                <c:pt idx="6">
                  <c:v>18.85280582892082</c:v>
                </c:pt>
                <c:pt idx="7">
                  <c:v>12.777963048123691</c:v>
                </c:pt>
                <c:pt idx="8">
                  <c:v>7.616761758252986</c:v>
                </c:pt>
                <c:pt idx="9">
                  <c:v>3.7016796173122852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101.70168299955472</c:v>
                </c:pt>
                <c:pt idx="1">
                  <c:v>291.94377671717234</c:v>
                </c:pt>
                <c:pt idx="2">
                  <c:v>515.6883301115404</c:v>
                </c:pt>
                <c:pt idx="3">
                  <c:v>901.1571147899864</c:v>
                </c:pt>
                <c:pt idx="4">
                  <c:v>1160.7959262822656</c:v>
                </c:pt>
                <c:pt idx="5">
                  <c:v>1415.2488742568992</c:v>
                </c:pt>
                <c:pt idx="6">
                  <c:v>1663.9204019705119</c:v>
                </c:pt>
                <c:pt idx="7">
                  <c:v>1880.0862299318887</c:v>
                </c:pt>
                <c:pt idx="8">
                  <c:v>2089.472282466454</c:v>
                </c:pt>
                <c:pt idx="9">
                  <c:v>2319.1976612814547</c:v>
                </c:pt>
                <c:pt idx="10">
                  <c:v>2556.1029552102223</c:v>
                </c:pt>
              </c:numCache>
            </c:numRef>
          </c:yVal>
          <c:smooth val="0"/>
        </c:ser>
        <c:axId val="59156129"/>
        <c:axId val="626431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49.3187818361631</c:v>
                </c:pt>
                <c:pt idx="1">
                  <c:v>46.14027812389333</c:v>
                </c:pt>
                <c:pt idx="2">
                  <c:v>42.61919702748581</c:v>
                </c:pt>
                <c:pt idx="3">
                  <c:v>35.82267620588685</c:v>
                </c:pt>
                <c:pt idx="4">
                  <c:v>31.05747266779113</c:v>
                </c:pt>
                <c:pt idx="5">
                  <c:v>25.11534763539139</c:v>
                </c:pt>
                <c:pt idx="6">
                  <c:v>18.85280582892082</c:v>
                </c:pt>
                <c:pt idx="7">
                  <c:v>12.777963048123691</c:v>
                </c:pt>
                <c:pt idx="8">
                  <c:v>7.616761758252986</c:v>
                </c:pt>
                <c:pt idx="9">
                  <c:v>3.7016796173122852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49.098238032605074</c:v>
                </c:pt>
                <c:pt idx="1">
                  <c:v>131.85950241864134</c:v>
                </c:pt>
                <c:pt idx="2">
                  <c:v>215.1507130209072</c:v>
                </c:pt>
                <c:pt idx="3">
                  <c:v>316.02114716539137</c:v>
                </c:pt>
                <c:pt idx="4">
                  <c:v>352.91952979027013</c:v>
                </c:pt>
                <c:pt idx="5">
                  <c:v>347.9487966874293</c:v>
                </c:pt>
                <c:pt idx="6">
                  <c:v>307.0893286069029</c:v>
                </c:pt>
                <c:pt idx="7">
                  <c:v>235.18152805671872</c:v>
                </c:pt>
                <c:pt idx="8">
                  <c:v>155.7960541715075</c:v>
                </c:pt>
                <c:pt idx="9">
                  <c:v>84.0402333501298</c:v>
                </c:pt>
                <c:pt idx="10">
                  <c:v>0</c:v>
                </c:pt>
              </c:numCache>
            </c:numRef>
          </c:yVal>
          <c:smooth val="0"/>
        </c:ser>
        <c:axId val="26917115"/>
        <c:axId val="40927444"/>
      </c:scatterChart>
      <c:valAx>
        <c:axId val="5915612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2643114"/>
        <c:crosses val="autoZero"/>
        <c:crossBetween val="midCat"/>
        <c:dispUnits/>
        <c:majorUnit val="5"/>
      </c:valAx>
      <c:valAx>
        <c:axId val="6264311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156129"/>
        <c:crosses val="autoZero"/>
        <c:crossBetween val="midCat"/>
        <c:dispUnits/>
      </c:valAx>
      <c:valAx>
        <c:axId val="26917115"/>
        <c:scaling>
          <c:orientation val="minMax"/>
        </c:scaling>
        <c:axPos val="b"/>
        <c:delete val="1"/>
        <c:majorTickMark val="in"/>
        <c:minorTickMark val="none"/>
        <c:tickLblPos val="nextTo"/>
        <c:crossAx val="40927444"/>
        <c:crosses val="max"/>
        <c:crossBetween val="midCat"/>
        <c:dispUnits/>
      </c:valAx>
      <c:valAx>
        <c:axId val="4092744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9171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B5" sqref="B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3.82519</v>
      </c>
      <c r="C26" s="127">
        <v>1086.31</v>
      </c>
      <c r="D26" s="128">
        <v>4.64369</v>
      </c>
      <c r="E26" s="129">
        <v>20151</v>
      </c>
      <c r="F26" s="84">
        <v>4.004003267699005</v>
      </c>
      <c r="G26" s="84">
        <v>104.48894456814216</v>
      </c>
      <c r="H26" s="85">
        <v>1124.3766514704657</v>
      </c>
      <c r="I26" s="86">
        <v>49.098238032605074</v>
      </c>
      <c r="J26" s="87">
        <v>0.06581533248338481</v>
      </c>
      <c r="K26" s="86">
        <v>4.368560581805154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10.980550000000001</v>
      </c>
      <c r="C27" s="127">
        <v>1094.995</v>
      </c>
      <c r="D27" s="128">
        <v>4.678235</v>
      </c>
      <c r="E27" s="129">
        <v>20070</v>
      </c>
      <c r="F27" s="84">
        <v>11.493849477054031</v>
      </c>
      <c r="G27" s="84">
        <v>97.75482653367231</v>
      </c>
      <c r="H27" s="85">
        <v>1133.3659926511793</v>
      </c>
      <c r="I27" s="86">
        <v>131.85950241864134</v>
      </c>
      <c r="J27" s="87">
        <v>0.17675536517244148</v>
      </c>
      <c r="K27" s="86">
        <v>11.634282986101454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19.396</v>
      </c>
      <c r="C28" s="127">
        <v>1077.82</v>
      </c>
      <c r="D28" s="128">
        <v>4.59562</v>
      </c>
      <c r="E28" s="129">
        <v>19963.5</v>
      </c>
      <c r="F28" s="84">
        <v>20.30269016187167</v>
      </c>
      <c r="G28" s="84">
        <v>90.29490895653774</v>
      </c>
      <c r="H28" s="85">
        <v>1115.5891435114263</v>
      </c>
      <c r="I28" s="86">
        <v>215.1507130209072</v>
      </c>
      <c r="J28" s="87">
        <v>0.28840578152936625</v>
      </c>
      <c r="K28" s="86">
        <v>19.288567971985444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33.8942</v>
      </c>
      <c r="C29" s="127">
        <v>1092.9</v>
      </c>
      <c r="D29" s="128">
        <v>4.67373</v>
      </c>
      <c r="E29" s="129">
        <v>19912.5</v>
      </c>
      <c r="F29" s="84">
        <v>35.4786265665349</v>
      </c>
      <c r="G29" s="84">
        <v>75.89550043620096</v>
      </c>
      <c r="H29" s="85">
        <v>1131.1975793208862</v>
      </c>
      <c r="I29" s="86">
        <v>316.02114716539137</v>
      </c>
      <c r="J29" s="87">
        <v>0.42362084070427797</v>
      </c>
      <c r="K29" s="86">
        <v>27.936429453888586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43.6597</v>
      </c>
      <c r="C30" s="127">
        <v>1091.5</v>
      </c>
      <c r="D30" s="128">
        <v>4.70828</v>
      </c>
      <c r="E30" s="129">
        <v>20007</v>
      </c>
      <c r="F30" s="84">
        <v>45.700627018986836</v>
      </c>
      <c r="G30" s="84">
        <v>65.79973022837105</v>
      </c>
      <c r="H30" s="85">
        <v>1129.7485202934827</v>
      </c>
      <c r="I30" s="86">
        <v>352.91952979027013</v>
      </c>
      <c r="J30" s="87">
        <v>0.4730824796116222</v>
      </c>
      <c r="K30" s="86">
        <v>31.23940856810246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53.23015</v>
      </c>
      <c r="C31" s="127">
        <v>1074.725</v>
      </c>
      <c r="D31" s="128">
        <v>4.5730900000000005</v>
      </c>
      <c r="E31" s="129">
        <v>20313</v>
      </c>
      <c r="F31" s="84">
        <v>55.718459616413355</v>
      </c>
      <c r="G31" s="84">
        <v>53.21048227837159</v>
      </c>
      <c r="H31" s="85">
        <v>1112.3856880187022</v>
      </c>
      <c r="I31" s="86">
        <v>347.9487966874293</v>
      </c>
      <c r="J31" s="87">
        <v>0.4664192985086183</v>
      </c>
      <c r="K31" s="86">
        <v>31.281795552090575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62.58315</v>
      </c>
      <c r="C32" s="127">
        <v>1015.8185</v>
      </c>
      <c r="D32" s="128">
        <v>4.336515</v>
      </c>
      <c r="E32" s="129">
        <v>20979</v>
      </c>
      <c r="F32" s="84">
        <v>65.50867724293354</v>
      </c>
      <c r="G32" s="84">
        <v>39.942385230764444</v>
      </c>
      <c r="H32" s="85">
        <v>1051.4149768774578</v>
      </c>
      <c r="I32" s="86">
        <v>307.0893286069029</v>
      </c>
      <c r="J32" s="87">
        <v>0.4116478935749369</v>
      </c>
      <c r="K32" s="86">
        <v>29.212057008945983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70.71355</v>
      </c>
      <c r="C33" s="127">
        <v>961.6015</v>
      </c>
      <c r="D33" s="128">
        <v>4.086415000000001</v>
      </c>
      <c r="E33" s="129">
        <v>21894</v>
      </c>
      <c r="F33" s="84">
        <v>74.01914291070429</v>
      </c>
      <c r="G33" s="84">
        <v>27.07195561043155</v>
      </c>
      <c r="H33" s="85">
        <v>995.298095956934</v>
      </c>
      <c r="I33" s="86">
        <v>235.18152805671872</v>
      </c>
      <c r="J33" s="87">
        <v>0.3152567400224111</v>
      </c>
      <c r="K33" s="86">
        <v>23.63932429452636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78.58895000000001</v>
      </c>
      <c r="C34" s="127">
        <v>901.7945</v>
      </c>
      <c r="D34" s="128">
        <v>3.82055</v>
      </c>
      <c r="E34" s="129">
        <v>23017.5</v>
      </c>
      <c r="F34" s="84">
        <v>82.26268828608087</v>
      </c>
      <c r="G34" s="84">
        <v>16.13720711494277</v>
      </c>
      <c r="H34" s="85">
        <v>933.3953293484207</v>
      </c>
      <c r="I34" s="86">
        <v>155.7960541715075</v>
      </c>
      <c r="J34" s="87">
        <v>0.20884189567226208</v>
      </c>
      <c r="K34" s="86">
        <v>16.696532413106752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87.22935</v>
      </c>
      <c r="C35" s="127">
        <v>846.7805000000001</v>
      </c>
      <c r="D35" s="128">
        <v>3.582465</v>
      </c>
      <c r="E35" s="129">
        <v>24109.5</v>
      </c>
      <c r="F35" s="84">
        <v>91.30699453863996</v>
      </c>
      <c r="G35" s="84">
        <v>7.8425415621023</v>
      </c>
      <c r="H35" s="85">
        <v>876.4535198244394</v>
      </c>
      <c r="I35" s="86">
        <v>84.0402333501298</v>
      </c>
      <c r="J35" s="87">
        <v>0.11265446829776113</v>
      </c>
      <c r="K35" s="86">
        <v>9.59078980287399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96.13980000000001</v>
      </c>
      <c r="C36" s="127">
        <v>819.2235000000001</v>
      </c>
      <c r="D36" s="128">
        <v>3.466055</v>
      </c>
      <c r="E36" s="129">
        <v>24634.5</v>
      </c>
      <c r="F36" s="84">
        <v>100.63397461457569</v>
      </c>
      <c r="G36" s="84">
        <v>0</v>
      </c>
      <c r="H36" s="85">
        <v>847.930862954327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355.94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0.5976611292792403</v>
      </c>
      <c r="BD41" s="5">
        <f aca="true" t="shared" si="0" ref="BD41:BD50">IF(ISERR(($BE$21*0.4912-B26*0.03607)/($BE$21*0.4912)),0,($BE$21*0.4912-B26*0.03607)/($BE$21*0.4912))</f>
        <v>0.990131642705604</v>
      </c>
      <c r="BF41">
        <f aca="true" t="shared" si="1" ref="BF41:BF50">(I26*63025)/(746*E26)</f>
        <v>0.20584642597217648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0.5867043626218019</v>
      </c>
      <c r="BD42" s="5">
        <f t="shared" si="0"/>
        <v>0.9716719978121401</v>
      </c>
      <c r="BF42">
        <f t="shared" si="1"/>
        <v>0.5550576427500311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0.587184115243106</v>
      </c>
      <c r="BD43" s="5">
        <f t="shared" si="0"/>
        <v>0.9499615292097635</v>
      </c>
      <c r="BF43">
        <f t="shared" si="1"/>
        <v>0.9105003822420069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0.5833703160664069</v>
      </c>
      <c r="BD44" s="5">
        <f t="shared" si="0"/>
        <v>0.9125585720427701</v>
      </c>
      <c r="BF44">
        <f t="shared" si="1"/>
        <v>1.3408011794293595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0.5820258620130341</v>
      </c>
      <c r="BD45" s="5">
        <f t="shared" si="0"/>
        <v>0.8873651978160195</v>
      </c>
      <c r="BF45">
        <f t="shared" si="1"/>
        <v>1.4902795660280146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0.5801901583229537</v>
      </c>
      <c r="BD46" s="5">
        <f t="shared" si="0"/>
        <v>0.8626750203168229</v>
      </c>
      <c r="BF46">
        <f t="shared" si="1"/>
        <v>1.4471558257522608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0.5783957034276647</v>
      </c>
      <c r="BD47" s="5">
        <f t="shared" si="0"/>
        <v>0.8385458278389367</v>
      </c>
      <c r="BF47">
        <f t="shared" si="1"/>
        <v>1.2366704081491202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0.576240366249862</v>
      </c>
      <c r="BD48" s="5">
        <f t="shared" si="0"/>
        <v>0.8175707410729571</v>
      </c>
      <c r="BF48">
        <f t="shared" si="1"/>
        <v>0.9075114661511128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0.5792934261850285</v>
      </c>
      <c r="BD49" s="5">
        <f t="shared" si="0"/>
        <v>0.7972535121153664</v>
      </c>
      <c r="BF49">
        <f t="shared" si="1"/>
        <v>0.5718371011076059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0.60130929484798</v>
      </c>
      <c r="BD50" s="5">
        <f t="shared" si="0"/>
        <v>0.7749627097326092</v>
      </c>
      <c r="BF50">
        <f t="shared" si="1"/>
        <v>0.2944917092625892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97.159826</v>
      </c>
      <c r="C58" s="144">
        <f>AIRFLOW!C26</f>
        <v>1086.31</v>
      </c>
      <c r="D58" s="145">
        <f>AIRFLOW!D26</f>
        <v>4.64369</v>
      </c>
      <c r="E58" s="146">
        <f>AIRFLOW!E26</f>
        <v>20151</v>
      </c>
      <c r="F58" s="74">
        <f>25.4*AIRFLOW!F26</f>
        <v>101.70168299955472</v>
      </c>
      <c r="G58" s="75">
        <f>AIRFLOW!G26*0.472</f>
        <v>49.3187818361631</v>
      </c>
      <c r="H58" s="74">
        <f>AIRFLOW!H26</f>
        <v>1124.3766514704657</v>
      </c>
      <c r="I58" s="75">
        <f>AIRFLOW!I26</f>
        <v>49.098238032605074</v>
      </c>
      <c r="J58" s="76">
        <f>AIRFLOW!J26</f>
        <v>0.06581533248338481</v>
      </c>
      <c r="K58" s="77">
        <f>AIRFLOW!K26</f>
        <v>4.368560581805154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278.90597</v>
      </c>
      <c r="C59" s="144">
        <f>AIRFLOW!C27</f>
        <v>1094.995</v>
      </c>
      <c r="D59" s="145">
        <f>AIRFLOW!D27</f>
        <v>4.678235</v>
      </c>
      <c r="E59" s="146">
        <f>AIRFLOW!E27</f>
        <v>20070</v>
      </c>
      <c r="F59" s="74">
        <f>25.4*AIRFLOW!F27</f>
        <v>291.94377671717234</v>
      </c>
      <c r="G59" s="75">
        <f>AIRFLOW!G27*0.472</f>
        <v>46.14027812389333</v>
      </c>
      <c r="H59" s="74">
        <f>AIRFLOW!H27</f>
        <v>1133.3659926511793</v>
      </c>
      <c r="I59" s="75">
        <f>AIRFLOW!I27</f>
        <v>131.85950241864134</v>
      </c>
      <c r="J59" s="76">
        <f>AIRFLOW!J27</f>
        <v>0.17675536517244148</v>
      </c>
      <c r="K59" s="77">
        <f>AIRFLOW!K27</f>
        <v>11.634282986101454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492.6584</v>
      </c>
      <c r="C60" s="144">
        <f>AIRFLOW!C28</f>
        <v>1077.82</v>
      </c>
      <c r="D60" s="145">
        <f>AIRFLOW!D28</f>
        <v>4.59562</v>
      </c>
      <c r="E60" s="146">
        <f>AIRFLOW!E28</f>
        <v>19963.5</v>
      </c>
      <c r="F60" s="74">
        <f>25.4*AIRFLOW!F28</f>
        <v>515.6883301115404</v>
      </c>
      <c r="G60" s="75">
        <f>AIRFLOW!G28*0.472</f>
        <v>42.61919702748581</v>
      </c>
      <c r="H60" s="74">
        <f>AIRFLOW!H28</f>
        <v>1115.5891435114263</v>
      </c>
      <c r="I60" s="75">
        <f>AIRFLOW!I28</f>
        <v>215.1507130209072</v>
      </c>
      <c r="J60" s="76">
        <f>AIRFLOW!J28</f>
        <v>0.28840578152936625</v>
      </c>
      <c r="K60" s="77">
        <f>AIRFLOW!K28</f>
        <v>19.288567971985444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860.9126799999999</v>
      </c>
      <c r="C61" s="144">
        <f>AIRFLOW!C29</f>
        <v>1092.9</v>
      </c>
      <c r="D61" s="145">
        <f>AIRFLOW!D29</f>
        <v>4.67373</v>
      </c>
      <c r="E61" s="146">
        <f>AIRFLOW!E29</f>
        <v>19912.5</v>
      </c>
      <c r="F61" s="74">
        <f>25.4*AIRFLOW!F29</f>
        <v>901.1571147899864</v>
      </c>
      <c r="G61" s="75">
        <f>AIRFLOW!G29*0.472</f>
        <v>35.82267620588685</v>
      </c>
      <c r="H61" s="74">
        <f>AIRFLOW!H29</f>
        <v>1131.1975793208862</v>
      </c>
      <c r="I61" s="75">
        <f>AIRFLOW!I29</f>
        <v>316.02114716539137</v>
      </c>
      <c r="J61" s="76">
        <f>AIRFLOW!J29</f>
        <v>0.42362084070427797</v>
      </c>
      <c r="K61" s="77">
        <f>AIRFLOW!K29</f>
        <v>27.936429453888586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1108.9563799999999</v>
      </c>
      <c r="C62" s="144">
        <f>AIRFLOW!C30</f>
        <v>1091.5</v>
      </c>
      <c r="D62" s="145">
        <f>AIRFLOW!D30</f>
        <v>4.70828</v>
      </c>
      <c r="E62" s="146">
        <f>AIRFLOW!E30</f>
        <v>20007</v>
      </c>
      <c r="F62" s="74">
        <f>25.4*AIRFLOW!F30</f>
        <v>1160.7959262822656</v>
      </c>
      <c r="G62" s="75">
        <f>AIRFLOW!G30*0.472</f>
        <v>31.05747266779113</v>
      </c>
      <c r="H62" s="74">
        <f>AIRFLOW!H30</f>
        <v>1129.7485202934827</v>
      </c>
      <c r="I62" s="75">
        <f>AIRFLOW!I30</f>
        <v>352.91952979027013</v>
      </c>
      <c r="J62" s="76">
        <f>AIRFLOW!J30</f>
        <v>0.4730824796116222</v>
      </c>
      <c r="K62" s="77">
        <f>AIRFLOW!K30</f>
        <v>31.23940856810246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1352.04581</v>
      </c>
      <c r="C63" s="144">
        <f>AIRFLOW!C31</f>
        <v>1074.725</v>
      </c>
      <c r="D63" s="145">
        <f>AIRFLOW!D31</f>
        <v>4.5730900000000005</v>
      </c>
      <c r="E63" s="146">
        <f>AIRFLOW!E31</f>
        <v>20313</v>
      </c>
      <c r="F63" s="74">
        <f>25.4*AIRFLOW!F31</f>
        <v>1415.2488742568992</v>
      </c>
      <c r="G63" s="75">
        <f>AIRFLOW!G31*0.472</f>
        <v>25.11534763539139</v>
      </c>
      <c r="H63" s="74">
        <f>AIRFLOW!H31</f>
        <v>1112.3856880187022</v>
      </c>
      <c r="I63" s="75">
        <f>AIRFLOW!I31</f>
        <v>347.9487966874293</v>
      </c>
      <c r="J63" s="76">
        <f>AIRFLOW!J31</f>
        <v>0.4664192985086183</v>
      </c>
      <c r="K63" s="77">
        <f>AIRFLOW!K31</f>
        <v>31.281795552090575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1589.61201</v>
      </c>
      <c r="C64" s="144">
        <f>AIRFLOW!C32</f>
        <v>1015.8185</v>
      </c>
      <c r="D64" s="145">
        <f>AIRFLOW!D32</f>
        <v>4.336515</v>
      </c>
      <c r="E64" s="146">
        <f>AIRFLOW!E32</f>
        <v>20979</v>
      </c>
      <c r="F64" s="74">
        <f>25.4*AIRFLOW!F32</f>
        <v>1663.9204019705119</v>
      </c>
      <c r="G64" s="75">
        <f>AIRFLOW!G32*0.472</f>
        <v>18.85280582892082</v>
      </c>
      <c r="H64" s="74">
        <f>AIRFLOW!H32</f>
        <v>1051.4149768774578</v>
      </c>
      <c r="I64" s="75">
        <f>AIRFLOW!I32</f>
        <v>307.0893286069029</v>
      </c>
      <c r="J64" s="76">
        <f>AIRFLOW!J32</f>
        <v>0.4116478935749369</v>
      </c>
      <c r="K64" s="77">
        <f>AIRFLOW!K32</f>
        <v>29.212057008945983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1796.1241699999998</v>
      </c>
      <c r="C65" s="144">
        <f>AIRFLOW!C33</f>
        <v>961.6015</v>
      </c>
      <c r="D65" s="145">
        <f>AIRFLOW!D33</f>
        <v>4.086415000000001</v>
      </c>
      <c r="E65" s="146">
        <f>AIRFLOW!E33</f>
        <v>21894</v>
      </c>
      <c r="F65" s="74">
        <f>25.4*AIRFLOW!F33</f>
        <v>1880.0862299318887</v>
      </c>
      <c r="G65" s="75">
        <f>AIRFLOW!G33*0.472</f>
        <v>12.777963048123691</v>
      </c>
      <c r="H65" s="74">
        <f>AIRFLOW!H33</f>
        <v>995.298095956934</v>
      </c>
      <c r="I65" s="75">
        <f>AIRFLOW!I33</f>
        <v>235.18152805671872</v>
      </c>
      <c r="J65" s="76">
        <f>AIRFLOW!J33</f>
        <v>0.3152567400224111</v>
      </c>
      <c r="K65" s="77">
        <f>AIRFLOW!K33</f>
        <v>23.63932429452636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1996.1593300000002</v>
      </c>
      <c r="C66" s="144">
        <f>AIRFLOW!C34</f>
        <v>901.7945</v>
      </c>
      <c r="D66" s="145">
        <f>AIRFLOW!D34</f>
        <v>3.82055</v>
      </c>
      <c r="E66" s="146">
        <f>AIRFLOW!E34</f>
        <v>23017.5</v>
      </c>
      <c r="F66" s="74">
        <f>25.4*AIRFLOW!F34</f>
        <v>2089.472282466454</v>
      </c>
      <c r="G66" s="75">
        <f>AIRFLOW!G34*0.472</f>
        <v>7.616761758252986</v>
      </c>
      <c r="H66" s="74">
        <f>AIRFLOW!H34</f>
        <v>933.3953293484207</v>
      </c>
      <c r="I66" s="75">
        <f>AIRFLOW!I34</f>
        <v>155.7960541715075</v>
      </c>
      <c r="J66" s="76">
        <f>AIRFLOW!J34</f>
        <v>0.20884189567226208</v>
      </c>
      <c r="K66" s="77">
        <f>AIRFLOW!K34</f>
        <v>16.696532413106752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2215.62549</v>
      </c>
      <c r="C67" s="144">
        <f>AIRFLOW!C35</f>
        <v>846.7805000000001</v>
      </c>
      <c r="D67" s="145">
        <f>AIRFLOW!D35</f>
        <v>3.582465</v>
      </c>
      <c r="E67" s="146">
        <f>AIRFLOW!E35</f>
        <v>24109.5</v>
      </c>
      <c r="F67" s="74">
        <f>25.4*AIRFLOW!F35</f>
        <v>2319.1976612814547</v>
      </c>
      <c r="G67" s="75">
        <f>AIRFLOW!G35*0.472</f>
        <v>3.7016796173122852</v>
      </c>
      <c r="H67" s="74">
        <f>AIRFLOW!H35</f>
        <v>876.4535198244394</v>
      </c>
      <c r="I67" s="75">
        <f>AIRFLOW!I35</f>
        <v>84.0402333501298</v>
      </c>
      <c r="J67" s="76">
        <f>AIRFLOW!J35</f>
        <v>0.11265446829776113</v>
      </c>
      <c r="K67" s="77">
        <f>AIRFLOW!K35</f>
        <v>9.59078980287399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2441.95092</v>
      </c>
      <c r="C68" s="144">
        <f>AIRFLOW!C36</f>
        <v>819.2235000000001</v>
      </c>
      <c r="D68" s="145">
        <f>AIRFLOW!D36</f>
        <v>3.466055</v>
      </c>
      <c r="E68" s="146">
        <f>AIRFLOW!E36</f>
        <v>24634.5</v>
      </c>
      <c r="F68" s="74">
        <f>25.4*AIRFLOW!F36</f>
        <v>2556.1029552102223</v>
      </c>
      <c r="G68" s="75">
        <f>AIRFLOW!G36*0.472</f>
        <v>0</v>
      </c>
      <c r="H68" s="74">
        <f>AIRFLOW!H36</f>
        <v>847.930862954327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355.94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0.952735912791001</v>
      </c>
      <c r="C74" s="144">
        <f>AIRFLOW!C26</f>
        <v>1086.31</v>
      </c>
      <c r="D74" s="145">
        <f>AIRFLOW!D26</f>
        <v>4.64369</v>
      </c>
      <c r="E74" s="149">
        <f>AIRFLOW!E26</f>
        <v>20151</v>
      </c>
      <c r="F74" s="80">
        <f>AIRFLOW!F26*(0.07355/0.2952998)</f>
        <v>0.9972727388886204</v>
      </c>
      <c r="G74" s="80">
        <f>AIRFLOW!G26*0.472*(0.001*3600)</f>
        <v>177.54761461018717</v>
      </c>
      <c r="H74" s="79">
        <f>AIRFLOW!H26</f>
        <v>1124.3766514704657</v>
      </c>
      <c r="I74" s="81">
        <f>AIRFLOW!I26</f>
        <v>49.098238032605074</v>
      </c>
      <c r="J74" s="82">
        <f>AIRFLOW!J26</f>
        <v>0.06581533248338481</v>
      </c>
      <c r="K74" s="80">
        <f>AIRFLOW!K26</f>
        <v>4.368560581805154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2.734913645386824</v>
      </c>
      <c r="C75" s="144">
        <f>AIRFLOW!C27</f>
        <v>1094.995</v>
      </c>
      <c r="D75" s="145">
        <f>AIRFLOW!D27</f>
        <v>4.678235</v>
      </c>
      <c r="E75" s="149">
        <f>AIRFLOW!E27</f>
        <v>20070</v>
      </c>
      <c r="F75" s="80">
        <f>AIRFLOW!F27*(0.07355/0.2952998)</f>
        <v>2.8627605878409805</v>
      </c>
      <c r="G75" s="80">
        <f>AIRFLOW!G27*0.472*(0.001*3600)</f>
        <v>166.105001246016</v>
      </c>
      <c r="H75" s="79">
        <f>AIRFLOW!H27</f>
        <v>1133.3659926511793</v>
      </c>
      <c r="I75" s="81">
        <f>AIRFLOW!I27</f>
        <v>131.85950241864134</v>
      </c>
      <c r="J75" s="82">
        <f>AIRFLOW!J27</f>
        <v>0.17675536517244148</v>
      </c>
      <c r="K75" s="80">
        <f>AIRFLOW!K27</f>
        <v>11.634282986101454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4.830940623732221</v>
      </c>
      <c r="C76" s="144">
        <f>AIRFLOW!C28</f>
        <v>1077.82</v>
      </c>
      <c r="D76" s="145">
        <f>AIRFLOW!D28</f>
        <v>4.59562</v>
      </c>
      <c r="E76" s="149">
        <f>AIRFLOW!E28</f>
        <v>19963.5</v>
      </c>
      <c r="F76" s="80">
        <f>AIRFLOW!F28*(0.07355/0.2952998)</f>
        <v>5.056768956178303</v>
      </c>
      <c r="G76" s="80">
        <f>AIRFLOW!G28*0.472*(0.001*3600)</f>
        <v>153.42910929894893</v>
      </c>
      <c r="H76" s="79">
        <f>AIRFLOW!H28</f>
        <v>1115.5891435114263</v>
      </c>
      <c r="I76" s="81">
        <f>AIRFLOW!I28</f>
        <v>215.1507130209072</v>
      </c>
      <c r="J76" s="82">
        <f>AIRFLOW!J28</f>
        <v>0.28840578152936625</v>
      </c>
      <c r="K76" s="80">
        <f>AIRFLOW!K28</f>
        <v>19.288567971985444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8.44199152860923</v>
      </c>
      <c r="C77" s="144">
        <f>AIRFLOW!C29</f>
        <v>1092.9</v>
      </c>
      <c r="D77" s="145">
        <f>AIRFLOW!D29</f>
        <v>4.67373</v>
      </c>
      <c r="E77" s="149">
        <f>AIRFLOW!E29</f>
        <v>19912.5</v>
      </c>
      <c r="F77" s="80">
        <f>AIRFLOW!F29*(0.07355/0.2952998)</f>
        <v>8.836622930217501</v>
      </c>
      <c r="G77" s="80">
        <f>AIRFLOW!G29*0.472*(0.001*3600)</f>
        <v>128.96163434119268</v>
      </c>
      <c r="H77" s="79">
        <f>AIRFLOW!H29</f>
        <v>1131.1975793208862</v>
      </c>
      <c r="I77" s="81">
        <f>AIRFLOW!I29</f>
        <v>316.02114716539137</v>
      </c>
      <c r="J77" s="82">
        <f>AIRFLOW!J29</f>
        <v>0.42362084070427797</v>
      </c>
      <c r="K77" s="80">
        <f>AIRFLOW!K29</f>
        <v>27.936429453888586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10.87427399205824</v>
      </c>
      <c r="C78" s="144">
        <f>AIRFLOW!C30</f>
        <v>1091.5</v>
      </c>
      <c r="D78" s="145">
        <f>AIRFLOW!D30</f>
        <v>4.70828</v>
      </c>
      <c r="E78" s="149">
        <f>AIRFLOW!E30</f>
        <v>20007</v>
      </c>
      <c r="F78" s="80">
        <f>AIRFLOW!F30*(0.07355/0.2952998)</f>
        <v>11.382605464841093</v>
      </c>
      <c r="G78" s="80">
        <f>AIRFLOW!G30*0.472*(0.001*3600)</f>
        <v>111.80690160404808</v>
      </c>
      <c r="H78" s="79">
        <f>AIRFLOW!H30</f>
        <v>1129.7485202934827</v>
      </c>
      <c r="I78" s="81">
        <f>AIRFLOW!I30</f>
        <v>352.91952979027013</v>
      </c>
      <c r="J78" s="82">
        <f>AIRFLOW!J30</f>
        <v>0.4730824796116222</v>
      </c>
      <c r="K78" s="80">
        <f>AIRFLOW!K30</f>
        <v>31.23940856810246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13.25797556415548</v>
      </c>
      <c r="C79" s="144">
        <f>AIRFLOW!C31</f>
        <v>1074.725</v>
      </c>
      <c r="D79" s="145">
        <f>AIRFLOW!D31</f>
        <v>4.5730900000000005</v>
      </c>
      <c r="E79" s="149">
        <f>AIRFLOW!E31</f>
        <v>20313</v>
      </c>
      <c r="F79" s="80">
        <f>AIRFLOW!F31*(0.07355/0.2952998)</f>
        <v>13.877736133878868</v>
      </c>
      <c r="G79" s="80">
        <f>AIRFLOW!G31*0.472*(0.001*3600)</f>
        <v>90.41525148740901</v>
      </c>
      <c r="H79" s="79">
        <f>AIRFLOW!H31</f>
        <v>1112.3856880187022</v>
      </c>
      <c r="I79" s="81">
        <f>AIRFLOW!I31</f>
        <v>347.9487966874293</v>
      </c>
      <c r="J79" s="82">
        <f>AIRFLOW!J31</f>
        <v>0.4664192985086183</v>
      </c>
      <c r="K79" s="80">
        <f>AIRFLOW!K31</f>
        <v>31.281795552090575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15.587517101264547</v>
      </c>
      <c r="C80" s="144">
        <f>AIRFLOW!C32</f>
        <v>1015.8185</v>
      </c>
      <c r="D80" s="145">
        <f>AIRFLOW!D32</f>
        <v>4.336515</v>
      </c>
      <c r="E80" s="149">
        <f>AIRFLOW!E32</f>
        <v>20979</v>
      </c>
      <c r="F80" s="80">
        <f>AIRFLOW!F32*(0.07355/0.2952998)</f>
        <v>16.316174989680867</v>
      </c>
      <c r="G80" s="80">
        <f>AIRFLOW!G32*0.472*(0.001*3600)</f>
        <v>67.87010098411494</v>
      </c>
      <c r="H80" s="79">
        <f>AIRFLOW!H32</f>
        <v>1051.4149768774578</v>
      </c>
      <c r="I80" s="81">
        <f>AIRFLOW!I32</f>
        <v>307.0893286069029</v>
      </c>
      <c r="J80" s="82">
        <f>AIRFLOW!J32</f>
        <v>0.4116478935749369</v>
      </c>
      <c r="K80" s="80">
        <f>AIRFLOW!K32</f>
        <v>29.212057008945983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17.612546986147635</v>
      </c>
      <c r="C81" s="144">
        <f>AIRFLOW!C33</f>
        <v>961.6015</v>
      </c>
      <c r="D81" s="145">
        <f>AIRFLOW!D33</f>
        <v>4.086415000000001</v>
      </c>
      <c r="E81" s="149">
        <f>AIRFLOW!E33</f>
        <v>21894</v>
      </c>
      <c r="F81" s="80">
        <f>AIRFLOW!F33*(0.07355/0.2952998)</f>
        <v>18.435867417053114</v>
      </c>
      <c r="G81" s="80">
        <f>AIRFLOW!G33*0.472*(0.001*3600)</f>
        <v>46.00066697324529</v>
      </c>
      <c r="H81" s="79">
        <f>AIRFLOW!H33</f>
        <v>995.298095956934</v>
      </c>
      <c r="I81" s="81">
        <f>AIRFLOW!I33</f>
        <v>235.18152805671872</v>
      </c>
      <c r="J81" s="82">
        <f>AIRFLOW!J33</f>
        <v>0.3152567400224111</v>
      </c>
      <c r="K81" s="80">
        <f>AIRFLOW!K33</f>
        <v>23.63932429452636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19.574064298384222</v>
      </c>
      <c r="C82" s="144">
        <f>AIRFLOW!C34</f>
        <v>901.7945</v>
      </c>
      <c r="D82" s="145">
        <f>AIRFLOW!D34</f>
        <v>3.82055</v>
      </c>
      <c r="E82" s="149">
        <f>AIRFLOW!E34</f>
        <v>23017.5</v>
      </c>
      <c r="F82" s="80">
        <f>AIRFLOW!F34*(0.07355/0.2952998)</f>
        <v>20.48907829751747</v>
      </c>
      <c r="G82" s="80">
        <f>AIRFLOW!G34*0.472*(0.001*3600)</f>
        <v>27.42034232971075</v>
      </c>
      <c r="H82" s="79">
        <f>AIRFLOW!H34</f>
        <v>933.3953293484207</v>
      </c>
      <c r="I82" s="81">
        <f>AIRFLOW!I34</f>
        <v>155.7960541715075</v>
      </c>
      <c r="J82" s="82">
        <f>AIRFLOW!J34</f>
        <v>0.20884189567226208</v>
      </c>
      <c r="K82" s="80">
        <f>AIRFLOW!K34</f>
        <v>16.696532413106752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21.726119328560333</v>
      </c>
      <c r="C83" s="144">
        <f>AIRFLOW!C35</f>
        <v>846.7805000000001</v>
      </c>
      <c r="D83" s="145">
        <f>AIRFLOW!D35</f>
        <v>3.582465</v>
      </c>
      <c r="E83" s="149">
        <f>AIRFLOW!E35</f>
        <v>24109.5</v>
      </c>
      <c r="F83" s="80">
        <f>AIRFLOW!F35*(0.07355/0.2952998)</f>
        <v>22.741733818705494</v>
      </c>
      <c r="G83" s="80">
        <f>AIRFLOW!G35*0.472*(0.001*3600)</f>
        <v>13.326046622324228</v>
      </c>
      <c r="H83" s="79">
        <f>AIRFLOW!H35</f>
        <v>876.4535198244394</v>
      </c>
      <c r="I83" s="81">
        <f>AIRFLOW!I35</f>
        <v>84.0402333501298</v>
      </c>
      <c r="J83" s="82">
        <f>AIRFLOW!J35</f>
        <v>0.11265446829776113</v>
      </c>
      <c r="K83" s="80">
        <f>AIRFLOW!K35</f>
        <v>9.59078980287399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23.945435418513664</v>
      </c>
      <c r="C84" s="144">
        <f>AIRFLOW!C36</f>
        <v>819.2235000000001</v>
      </c>
      <c r="D84" s="145">
        <f>AIRFLOW!D36</f>
        <v>3.466055</v>
      </c>
      <c r="E84" s="149">
        <f>AIRFLOW!E36</f>
        <v>24634.5</v>
      </c>
      <c r="F84" s="80">
        <f>AIRFLOW!F36*(0.07355/0.2952998)</f>
        <v>25.064794601628726</v>
      </c>
      <c r="G84" s="80">
        <f>AIRFLOW!G36*0.472*(0.001*3600)</f>
        <v>0</v>
      </c>
      <c r="H84" s="79">
        <f>AIRFLOW!H36</f>
        <v>847.930862954327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355.94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90.57 in H2O, 2300 mm H2O or 22.56 kPa, Maximum open watts = 1271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90.57057715311812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2300.4926596892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22.558315141465854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1270.5456161616262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2011-02-21T03:33:52Z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-995169480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