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<sst xmlns="http://schemas.openxmlformats.org/spreadsheetml/2006/main" count="78" uniqueCount="30">
  <si>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</si>
  <si>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</si>
  <si>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</si>
  <si>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</si>
  <si>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</si>
  <si>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</si>
  <si>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</si>
  <si>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</si>
  <si>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</si>
  <si>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</si>
  <si>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</si>
  <si>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</si>
  <si>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</si>
  <si>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</si>
  <si>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</si>
  <si>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</si>
  <si>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</si>
  <si>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</si>
  <si>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</si>
  <si>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</si>
  <si>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</si>
  <si>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</si>
  <si>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</si>
  <si>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</si>
  <si>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</si>
  <si>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182.26 inH20, 4629 mmH20 or 45.39 Pa, Maximum open watts = 1858 watts.</t>
  </si>
  <si>
    <t>LIGHTHOUSE</t>
  </si>
  <si>
    <t>VACUUM</t>
  </si>
  <si>
    <t>MOTORS</t>
  </si>
  <si>
    <t>LH-HVLP-5S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</si>
</sst>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62.36193167313562</c:v>
                </c:pt>
                <c:pt idx="1">
                  <c:v>59.69528274211973</c:v>
                </c:pt>
                <c:pt idx="2">
                  <c:v>58.68357409180015</c:v>
                </c:pt>
                <c:pt idx="3">
                  <c:v>55.36221364793359</c:v>
                </c:pt>
                <c:pt idx="4">
                  <c:v>52.198756967675806</c:v>
                </c:pt>
                <c:pt idx="5">
                  <c:v>47.908331034555296</c:v>
                </c:pt>
                <c:pt idx="6">
                  <c:v>41.22893175091458</c:v>
                </c:pt>
                <c:pt idx="7">
                  <c:v>32.25823330036314</c:v>
                </c:pt>
                <c:pt idx="8">
                  <c:v>20.88650009887462</c:v>
                </c:pt>
                <c:pt idx="9">
                  <c:v>10.462669391327944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1.391504423439443</c:v>
                </c:pt>
                <c:pt idx="1">
                  <c:v>4.142879305644169</c:v>
                </c:pt>
                <c:pt idx="2">
                  <c:v>8.206689511314705</c:v>
                </c:pt>
                <c:pt idx="3">
                  <c:v>18.216040657703505</c:v>
                </c:pt>
                <c:pt idx="4">
                  <c:v>28.36758125743777</c:v>
                </c:pt>
                <c:pt idx="5">
                  <c:v>44.87585163294848</c:v>
                </c:pt>
                <c:pt idx="6">
                  <c:v>69.92286800801138</c:v>
                </c:pt>
                <c:pt idx="7">
                  <c:v>105.80143400017946</c:v>
                </c:pt>
                <c:pt idx="8">
                  <c:v>142.37603154430843</c:v>
                </c:pt>
                <c:pt idx="9">
                  <c:v>173.02018306188558</c:v>
                </c:pt>
                <c:pt idx="10">
                  <c:v>202.5058631640378</c:v>
                </c:pt>
              </c:numCache>
            </c:numRef>
          </c:yVal>
          <c:smooth val="0"/>
        </c:ser>
        <c:axId val="18877230"/>
        <c:axId val="356773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62.36193167313562</c:v>
                </c:pt>
                <c:pt idx="1">
                  <c:v>59.69528274211973</c:v>
                </c:pt>
                <c:pt idx="2">
                  <c:v>58.68357409180015</c:v>
                </c:pt>
                <c:pt idx="3">
                  <c:v>55.36221364793359</c:v>
                </c:pt>
                <c:pt idx="4">
                  <c:v>52.198756967675806</c:v>
                </c:pt>
                <c:pt idx="5">
                  <c:v>47.908331034555296</c:v>
                </c:pt>
                <c:pt idx="6">
                  <c:v>41.22893175091458</c:v>
                </c:pt>
                <c:pt idx="7">
                  <c:v>32.25823330036314</c:v>
                </c:pt>
                <c:pt idx="8">
                  <c:v>20.88650009887462</c:v>
                </c:pt>
                <c:pt idx="9">
                  <c:v>10.462669391327944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10.183616765892591</c:v>
                </c:pt>
                <c:pt idx="1">
                  <c:v>29.02285899191491</c:v>
                </c:pt>
                <c:pt idx="2">
                  <c:v>56.517436669002294</c:v>
                </c:pt>
                <c:pt idx="3">
                  <c:v>118.34920119970123</c:v>
                </c:pt>
                <c:pt idx="4">
                  <c:v>173.77222651653688</c:v>
                </c:pt>
                <c:pt idx="5">
                  <c:v>252.30255140524258</c:v>
                </c:pt>
                <c:pt idx="6">
                  <c:v>338.31341007700706</c:v>
                </c:pt>
                <c:pt idx="7">
                  <c:v>400.52536939330685</c:v>
                </c:pt>
                <c:pt idx="8">
                  <c:v>348.9799315374385</c:v>
                </c:pt>
                <c:pt idx="9">
                  <c:v>212.44042744079994</c:v>
                </c:pt>
                <c:pt idx="10">
                  <c:v>0</c:v>
                </c:pt>
              </c:numCache>
            </c:numRef>
          </c:yVal>
          <c:smooth val="0"/>
        </c:ser>
        <c:axId val="52660632"/>
        <c:axId val="4183641"/>
      </c:scatterChart>
      <c:valAx>
        <c:axId val="1887723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5677343"/>
        <c:crosses val="autoZero"/>
        <c:crossBetween val="midCat"/>
        <c:dispUnits/>
        <c:majorUnit val="10"/>
      </c:valAx>
      <c:valAx>
        <c:axId val="35677343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877230"/>
        <c:crosses val="autoZero"/>
        <c:crossBetween val="midCat"/>
        <c:dispUnits/>
      </c:valAx>
      <c:valAx>
        <c:axId val="52660632"/>
        <c:scaling>
          <c:orientation val="minMax"/>
        </c:scaling>
        <c:axPos val="b"/>
        <c:delete val="1"/>
        <c:majorTickMark val="in"/>
        <c:minorTickMark val="none"/>
        <c:tickLblPos val="nextTo"/>
        <c:crossAx val="4183641"/>
        <c:crosses val="max"/>
        <c:crossBetween val="midCat"/>
        <c:dispUnits/>
      </c:valAx>
      <c:valAx>
        <c:axId val="418364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66063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652770"/>
        <c:axId val="3330611"/>
      </c:scatterChart>
      <c:valAx>
        <c:axId val="3765277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30611"/>
        <c:crosses val="autoZero"/>
        <c:crossBetween val="midCat"/>
        <c:dispUnits/>
      </c:val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652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29.43483174972001</c:v>
                </c:pt>
                <c:pt idx="1">
                  <c:v>28.176173454280512</c:v>
                </c:pt>
                <c:pt idx="2">
                  <c:v>27.69864697132967</c:v>
                </c:pt>
                <c:pt idx="3">
                  <c:v>26.130964841824653</c:v>
                </c:pt>
                <c:pt idx="4">
                  <c:v>24.63781328874298</c:v>
                </c:pt>
                <c:pt idx="5">
                  <c:v>22.6127322483101</c:v>
                </c:pt>
                <c:pt idx="6">
                  <c:v>19.46005578643168</c:v>
                </c:pt>
                <c:pt idx="7">
                  <c:v>15.2258861177714</c:v>
                </c:pt>
                <c:pt idx="8">
                  <c:v>9.85842804666882</c:v>
                </c:pt>
                <c:pt idx="9">
                  <c:v>4.938379952706789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35.34421235536185</c:v>
                </c:pt>
                <c:pt idx="1">
                  <c:v>105.2291343633619</c:v>
                </c:pt>
                <c:pt idx="2">
                  <c:v>208.4499135873935</c:v>
                </c:pt>
                <c:pt idx="3">
                  <c:v>462.68743270566904</c:v>
                </c:pt>
                <c:pt idx="4">
                  <c:v>720.5365639389194</c:v>
                </c:pt>
                <c:pt idx="5">
                  <c:v>1139.8466314768914</c:v>
                </c:pt>
                <c:pt idx="6">
                  <c:v>1776.040847403489</c:v>
                </c:pt>
                <c:pt idx="7">
                  <c:v>2687.356423604558</c:v>
                </c:pt>
                <c:pt idx="8">
                  <c:v>3616.351201225434</c:v>
                </c:pt>
                <c:pt idx="9">
                  <c:v>4394.712649771894</c:v>
                </c:pt>
                <c:pt idx="10">
                  <c:v>5143.64892436656</c:v>
                </c:pt>
              </c:numCache>
            </c:numRef>
          </c:yVal>
          <c:smooth val="0"/>
        </c:ser>
        <c:axId val="29975500"/>
        <c:axId val="13440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29.43483174972001</c:v>
                </c:pt>
                <c:pt idx="1">
                  <c:v>28.176173454280512</c:v>
                </c:pt>
                <c:pt idx="2">
                  <c:v>27.69864697132967</c:v>
                </c:pt>
                <c:pt idx="3">
                  <c:v>26.130964841824653</c:v>
                </c:pt>
                <c:pt idx="4">
                  <c:v>24.63781328874298</c:v>
                </c:pt>
                <c:pt idx="5">
                  <c:v>22.6127322483101</c:v>
                </c:pt>
                <c:pt idx="6">
                  <c:v>19.46005578643168</c:v>
                </c:pt>
                <c:pt idx="7">
                  <c:v>15.2258861177714</c:v>
                </c:pt>
                <c:pt idx="8">
                  <c:v>9.85842804666882</c:v>
                </c:pt>
                <c:pt idx="9">
                  <c:v>4.938379952706789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10.183616765892591</c:v>
                </c:pt>
                <c:pt idx="1">
                  <c:v>29.02285899191491</c:v>
                </c:pt>
                <c:pt idx="2">
                  <c:v>56.517436669002294</c:v>
                </c:pt>
                <c:pt idx="3">
                  <c:v>118.34920119970123</c:v>
                </c:pt>
                <c:pt idx="4">
                  <c:v>173.77222651653688</c:v>
                </c:pt>
                <c:pt idx="5">
                  <c:v>252.30255140524258</c:v>
                </c:pt>
                <c:pt idx="6">
                  <c:v>338.31341007700706</c:v>
                </c:pt>
                <c:pt idx="7">
                  <c:v>400.52536939330685</c:v>
                </c:pt>
                <c:pt idx="8">
                  <c:v>348.9799315374385</c:v>
                </c:pt>
                <c:pt idx="9">
                  <c:v>212.44042744079994</c:v>
                </c:pt>
                <c:pt idx="10">
                  <c:v>0</c:v>
                </c:pt>
              </c:numCache>
            </c:numRef>
          </c:yVal>
          <c:smooth val="0"/>
        </c:ser>
        <c:axId val="12096406"/>
        <c:axId val="41758791"/>
      </c:scatterChart>
      <c:valAx>
        <c:axId val="2997550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344045"/>
        <c:crosses val="autoZero"/>
        <c:crossBetween val="midCat"/>
        <c:dispUnits/>
        <c:majorUnit val="5"/>
      </c:valAx>
      <c:valAx>
        <c:axId val="13440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9975500"/>
        <c:crosses val="autoZero"/>
        <c:crossBetween val="midCat"/>
        <c:dispUnits/>
      </c:valAx>
      <c:valAx>
        <c:axId val="12096406"/>
        <c:scaling>
          <c:orientation val="minMax"/>
        </c:scaling>
        <c:axPos val="b"/>
        <c:delete val="1"/>
        <c:majorTickMark val="in"/>
        <c:minorTickMark val="none"/>
        <c:tickLblPos val="nextTo"/>
        <c:crossAx val="41758791"/>
        <c:crosses val="max"/>
        <c:crossBetween val="midCat"/>
        <c:dispUnits/>
      </c:valAx>
      <c:valAx>
        <c:axId val="4175879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09640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125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127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128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128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1.32007</v>
      </c>
      <c r="C26" s="85">
        <v>1579.74</v>
      </c>
      <c r="D26" s="86">
        <v>13.6449</v>
      </c>
      <c r="E26" s="87">
        <v>21603</v>
      </c>
      <c r="F26" s="45">
        <v>1.391504423439443</v>
      </c>
      <c r="G26" s="45">
        <v>62.36193167313562</v>
      </c>
      <c r="H26" s="46">
        <v>1643.8226359818257</v>
      </c>
      <c r="I26" s="47">
        <v>10.183616765892591</v>
      </c>
      <c r="J26" s="48">
        <v>0.013650960812188459</v>
      </c>
      <c r="K26" s="47">
        <v>0.6195082451708727</v>
      </c>
      <c r="L26" s="20"/>
      <c r="M26" s="20"/>
    </row>
    <row r="27" spans="1:13" ht="15" customHeight="1">
      <c r="A27" s="44">
        <v>1.5</v>
      </c>
      <c r="B27" s="84">
        <v>3.9302</v>
      </c>
      <c r="C27" s="85">
        <v>1572.15</v>
      </c>
      <c r="D27" s="86">
        <v>13.5954</v>
      </c>
      <c r="E27" s="87">
        <v>21552</v>
      </c>
      <c r="F27" s="45">
        <v>4.142879305644169</v>
      </c>
      <c r="G27" s="45">
        <v>59.69528274211973</v>
      </c>
      <c r="H27" s="46">
        <v>1635.9247453117773</v>
      </c>
      <c r="I27" s="47">
        <v>29.02285899191491</v>
      </c>
      <c r="J27" s="48">
        <v>0.038904636718384594</v>
      </c>
      <c r="K27" s="47">
        <v>1.774094992761032</v>
      </c>
      <c r="L27" s="20"/>
      <c r="M27" s="20"/>
    </row>
    <row r="28" spans="1:13" ht="15" customHeight="1">
      <c r="A28" s="44">
        <v>1.25</v>
      </c>
      <c r="B28" s="84">
        <v>7.78539</v>
      </c>
      <c r="C28" s="85">
        <v>1586.13</v>
      </c>
      <c r="D28" s="86">
        <v>13.678</v>
      </c>
      <c r="E28" s="87">
        <v>21519</v>
      </c>
      <c r="F28" s="45">
        <v>8.206689511314705</v>
      </c>
      <c r="G28" s="45">
        <v>58.68357409180015</v>
      </c>
      <c r="H28" s="46">
        <v>1650.4718482850678</v>
      </c>
      <c r="I28" s="47">
        <v>56.517436669002294</v>
      </c>
      <c r="J28" s="48">
        <v>0.075760638966491</v>
      </c>
      <c r="K28" s="47">
        <v>3.4243199438831424</v>
      </c>
      <c r="L28" s="20"/>
      <c r="M28" s="20"/>
    </row>
    <row r="29" spans="1:14" ht="15" customHeight="1">
      <c r="A29" s="44">
        <v>1</v>
      </c>
      <c r="B29" s="84">
        <v>17.2809</v>
      </c>
      <c r="C29" s="85">
        <v>1589.32</v>
      </c>
      <c r="D29" s="86">
        <v>13.7245</v>
      </c>
      <c r="E29" s="87">
        <v>21456</v>
      </c>
      <c r="F29" s="45">
        <v>18.216040657703505</v>
      </c>
      <c r="G29" s="45">
        <v>55.36221364793359</v>
      </c>
      <c r="H29" s="46">
        <v>1653.7912516101605</v>
      </c>
      <c r="I29" s="47">
        <v>118.34920119970123</v>
      </c>
      <c r="J29" s="48">
        <v>0.1586450418226558</v>
      </c>
      <c r="K29" s="47">
        <v>7.156235775493089</v>
      </c>
      <c r="L29" s="20"/>
      <c r="M29" s="20"/>
      <c r="N29" s="10"/>
    </row>
    <row r="30" spans="1:13" ht="15" customHeight="1">
      <c r="A30" s="44">
        <v>0.875</v>
      </c>
      <c r="B30" s="84">
        <v>26.9113</v>
      </c>
      <c r="C30" s="85">
        <v>1597.91</v>
      </c>
      <c r="D30" s="86">
        <v>13.7816</v>
      </c>
      <c r="E30" s="87">
        <v>21444</v>
      </c>
      <c r="F30" s="45">
        <v>28.36758125743777</v>
      </c>
      <c r="G30" s="45">
        <v>52.198756967675806</v>
      </c>
      <c r="H30" s="46">
        <v>1662.7297075858805</v>
      </c>
      <c r="I30" s="47">
        <v>173.77222651653688</v>
      </c>
      <c r="J30" s="48">
        <v>0.2329386414430789</v>
      </c>
      <c r="K30" s="47">
        <v>10.45102073558528</v>
      </c>
      <c r="L30" s="20"/>
      <c r="M30" s="20"/>
    </row>
    <row r="31" spans="1:13" ht="15" customHeight="1">
      <c r="A31" s="44">
        <v>0.75</v>
      </c>
      <c r="B31" s="84">
        <v>42.5721</v>
      </c>
      <c r="C31" s="85">
        <v>1592.12</v>
      </c>
      <c r="D31" s="86">
        <v>13.7951</v>
      </c>
      <c r="E31" s="87">
        <v>21429</v>
      </c>
      <c r="F31" s="45">
        <v>44.87585163294848</v>
      </c>
      <c r="G31" s="45">
        <v>47.908331034555296</v>
      </c>
      <c r="H31" s="46">
        <v>1656.7048344660413</v>
      </c>
      <c r="I31" s="47">
        <v>252.30255140524258</v>
      </c>
      <c r="J31" s="48">
        <v>0.33820717346547263</v>
      </c>
      <c r="K31" s="47">
        <v>15.229179402169132</v>
      </c>
      <c r="L31" s="20"/>
      <c r="M31" s="20"/>
    </row>
    <row r="32" spans="1:13" ht="15" customHeight="1">
      <c r="A32" s="44">
        <v>0.625</v>
      </c>
      <c r="B32" s="84">
        <v>66.3333</v>
      </c>
      <c r="C32" s="85">
        <v>1568.95</v>
      </c>
      <c r="D32" s="86">
        <v>13.7606</v>
      </c>
      <c r="E32" s="87">
        <v>21330</v>
      </c>
      <c r="F32" s="45">
        <v>69.92286800801138</v>
      </c>
      <c r="G32" s="45">
        <v>41.22893175091458</v>
      </c>
      <c r="H32" s="46">
        <v>1632.5949363336279</v>
      </c>
      <c r="I32" s="47">
        <v>338.31341007700706</v>
      </c>
      <c r="J32" s="48">
        <v>0.45350323066622933</v>
      </c>
      <c r="K32" s="47">
        <v>20.722434116864815</v>
      </c>
      <c r="L32" s="20"/>
      <c r="M32" s="20"/>
    </row>
    <row r="33" spans="1:14" ht="15" customHeight="1">
      <c r="A33" s="44">
        <v>0.5</v>
      </c>
      <c r="B33" s="84">
        <v>100.37</v>
      </c>
      <c r="C33" s="85">
        <v>1586.13</v>
      </c>
      <c r="D33" s="86">
        <v>13.696</v>
      </c>
      <c r="E33" s="87">
        <v>21504</v>
      </c>
      <c r="F33" s="45">
        <v>105.80143400017946</v>
      </c>
      <c r="G33" s="45">
        <v>32.25823330036314</v>
      </c>
      <c r="H33" s="46">
        <v>1650.4718482850678</v>
      </c>
      <c r="I33" s="47">
        <v>400.52536939330685</v>
      </c>
      <c r="J33" s="48">
        <v>0.5368972780071137</v>
      </c>
      <c r="K33" s="47">
        <v>24.26732511732781</v>
      </c>
      <c r="L33" s="20"/>
      <c r="M33" s="20"/>
      <c r="N33" s="17"/>
    </row>
    <row r="34" spans="1:13" ht="15" customHeight="1">
      <c r="A34" s="44">
        <v>0.375</v>
      </c>
      <c r="B34" s="84">
        <v>135.067</v>
      </c>
      <c r="C34" s="85">
        <v>1498.46</v>
      </c>
      <c r="D34" s="86">
        <v>12.9705</v>
      </c>
      <c r="E34" s="87">
        <v>22143</v>
      </c>
      <c r="F34" s="45">
        <v>142.37603154430843</v>
      </c>
      <c r="G34" s="45">
        <v>20.88650009887462</v>
      </c>
      <c r="H34" s="46">
        <v>1559.245487936829</v>
      </c>
      <c r="I34" s="47">
        <v>348.9799315374385</v>
      </c>
      <c r="J34" s="48">
        <v>0.46780151680621784</v>
      </c>
      <c r="K34" s="47">
        <v>22.381333422949563</v>
      </c>
      <c r="L34" s="20"/>
      <c r="M34" s="20"/>
    </row>
    <row r="35" spans="1:13" ht="15" customHeight="1">
      <c r="A35" s="44">
        <v>0.25</v>
      </c>
      <c r="B35" s="84">
        <v>164.138</v>
      </c>
      <c r="C35" s="85">
        <v>1355.29</v>
      </c>
      <c r="D35" s="86">
        <v>11.6441</v>
      </c>
      <c r="E35" s="87">
        <v>23397</v>
      </c>
      <c r="F35" s="45">
        <v>173.02018306188558</v>
      </c>
      <c r="G35" s="45">
        <v>10.462669391327944</v>
      </c>
      <c r="H35" s="46">
        <v>1410.2677531238105</v>
      </c>
      <c r="I35" s="47">
        <v>212.44042744079994</v>
      </c>
      <c r="J35" s="48">
        <v>0.2847726909394101</v>
      </c>
      <c r="K35" s="47">
        <v>15.063836421859197</v>
      </c>
      <c r="L35" s="20"/>
      <c r="M35" s="20"/>
    </row>
    <row r="36" spans="1:14" ht="15" customHeight="1">
      <c r="A36" s="44">
        <v>0</v>
      </c>
      <c r="B36" s="84">
        <v>192.11</v>
      </c>
      <c r="C36" s="85">
        <v>1185.35</v>
      </c>
      <c r="D36" s="86">
        <v>10.0519</v>
      </c>
      <c r="E36" s="87">
        <v>25095</v>
      </c>
      <c r="F36" s="45">
        <v>202.5058631640378</v>
      </c>
      <c r="G36" s="45">
        <v>0</v>
      </c>
      <c r="H36" s="46">
        <v>1233.4340850779602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396.2890984054175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33.529778</v>
      </c>
      <c r="C58" s="102">
        <f>AIRFLOW!C26</f>
        <v>1579.74</v>
      </c>
      <c r="D58" s="103">
        <f>AIRFLOW!D26</f>
        <v>13.6449</v>
      </c>
      <c r="E58" s="104">
        <f>AIRFLOW!E26</f>
        <v>21603</v>
      </c>
      <c r="F58" s="35">
        <f>25.4*AIRFLOW!F26</f>
        <v>35.34421235536185</v>
      </c>
      <c r="G58" s="36">
        <f>AIRFLOW!G26*0.472</f>
        <v>29.43483174972001</v>
      </c>
      <c r="H58" s="35">
        <f>AIRFLOW!H26</f>
        <v>1643.8226359818257</v>
      </c>
      <c r="I58" s="36">
        <f>AIRFLOW!I26</f>
        <v>10.183616765892591</v>
      </c>
      <c r="J58" s="37">
        <f>AIRFLOW!J26</f>
        <v>0.013650960812188459</v>
      </c>
      <c r="K58" s="38">
        <f>AIRFLOW!K26</f>
        <v>0.6195082451708727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99.82708</v>
      </c>
      <c r="C59" s="102">
        <f>AIRFLOW!C27</f>
        <v>1572.15</v>
      </c>
      <c r="D59" s="103">
        <f>AIRFLOW!D27</f>
        <v>13.5954</v>
      </c>
      <c r="E59" s="104">
        <f>AIRFLOW!E27</f>
        <v>21552</v>
      </c>
      <c r="F59" s="35">
        <f>25.4*AIRFLOW!F27</f>
        <v>105.2291343633619</v>
      </c>
      <c r="G59" s="36">
        <f>AIRFLOW!G27*0.472</f>
        <v>28.176173454280512</v>
      </c>
      <c r="H59" s="35">
        <f>AIRFLOW!H27</f>
        <v>1635.9247453117773</v>
      </c>
      <c r="I59" s="36">
        <f>AIRFLOW!I27</f>
        <v>29.02285899191491</v>
      </c>
      <c r="J59" s="37">
        <f>AIRFLOW!J27</f>
        <v>0.038904636718384594</v>
      </c>
      <c r="K59" s="38">
        <f>AIRFLOW!K27</f>
        <v>1.774094992761032</v>
      </c>
      <c r="L59" s="2"/>
      <c r="M59" s="2"/>
    </row>
    <row r="60" spans="1:13" ht="15.75">
      <c r="A60" s="34">
        <f>AIRFLOW!A28*25.4</f>
        <v>31.75</v>
      </c>
      <c r="B60" s="101">
        <f>AIRFLOW!B28*25.4</f>
        <v>197.74890599999998</v>
      </c>
      <c r="C60" s="102">
        <f>AIRFLOW!C28</f>
        <v>1586.13</v>
      </c>
      <c r="D60" s="103">
        <f>AIRFLOW!D28</f>
        <v>13.678</v>
      </c>
      <c r="E60" s="104">
        <f>AIRFLOW!E28</f>
        <v>21519</v>
      </c>
      <c r="F60" s="35">
        <f>25.4*AIRFLOW!F28</f>
        <v>208.4499135873935</v>
      </c>
      <c r="G60" s="36">
        <f>AIRFLOW!G28*0.472</f>
        <v>27.69864697132967</v>
      </c>
      <c r="H60" s="35">
        <f>AIRFLOW!H28</f>
        <v>1650.4718482850678</v>
      </c>
      <c r="I60" s="36">
        <f>AIRFLOW!I28</f>
        <v>56.517436669002294</v>
      </c>
      <c r="J60" s="37">
        <f>AIRFLOW!J28</f>
        <v>0.075760638966491</v>
      </c>
      <c r="K60" s="38">
        <f>AIRFLOW!K28</f>
        <v>3.4243199438831424</v>
      </c>
      <c r="L60" s="2"/>
      <c r="M60" s="2"/>
    </row>
    <row r="61" spans="1:13" ht="15.75">
      <c r="A61" s="34">
        <f>AIRFLOW!A29*25.4</f>
        <v>25.4</v>
      </c>
      <c r="B61" s="101">
        <f>AIRFLOW!B29*25.4</f>
        <v>438.93485999999996</v>
      </c>
      <c r="C61" s="102">
        <f>AIRFLOW!C29</f>
        <v>1589.32</v>
      </c>
      <c r="D61" s="103">
        <f>AIRFLOW!D29</f>
        <v>13.7245</v>
      </c>
      <c r="E61" s="104">
        <f>AIRFLOW!E29</f>
        <v>21456</v>
      </c>
      <c r="F61" s="35">
        <f>25.4*AIRFLOW!F29</f>
        <v>462.68743270566904</v>
      </c>
      <c r="G61" s="36">
        <f>AIRFLOW!G29*0.472</f>
        <v>26.130964841824653</v>
      </c>
      <c r="H61" s="35">
        <f>AIRFLOW!H29</f>
        <v>1653.7912516101605</v>
      </c>
      <c r="I61" s="36">
        <f>AIRFLOW!I29</f>
        <v>118.34920119970123</v>
      </c>
      <c r="J61" s="37">
        <f>AIRFLOW!J29</f>
        <v>0.1586450418226558</v>
      </c>
      <c r="K61" s="38">
        <f>AIRFLOW!K29</f>
        <v>7.156235775493089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683.54702</v>
      </c>
      <c r="C62" s="102">
        <f>AIRFLOW!C30</f>
        <v>1597.91</v>
      </c>
      <c r="D62" s="103">
        <f>AIRFLOW!D30</f>
        <v>13.7816</v>
      </c>
      <c r="E62" s="104">
        <f>AIRFLOW!E30</f>
        <v>21444</v>
      </c>
      <c r="F62" s="35">
        <f>25.4*AIRFLOW!F30</f>
        <v>720.5365639389194</v>
      </c>
      <c r="G62" s="36">
        <f>AIRFLOW!G30*0.472</f>
        <v>24.63781328874298</v>
      </c>
      <c r="H62" s="35">
        <f>AIRFLOW!H30</f>
        <v>1662.7297075858805</v>
      </c>
      <c r="I62" s="36">
        <f>AIRFLOW!I30</f>
        <v>173.77222651653688</v>
      </c>
      <c r="J62" s="37">
        <f>AIRFLOW!J30</f>
        <v>0.2329386414430789</v>
      </c>
      <c r="K62" s="38">
        <f>AIRFLOW!K30</f>
        <v>10.45102073558528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1081.33134</v>
      </c>
      <c r="C63" s="102">
        <f>AIRFLOW!C31</f>
        <v>1592.12</v>
      </c>
      <c r="D63" s="103">
        <f>AIRFLOW!D31</f>
        <v>13.7951</v>
      </c>
      <c r="E63" s="104">
        <f>AIRFLOW!E31</f>
        <v>21429</v>
      </c>
      <c r="F63" s="35">
        <f>25.4*AIRFLOW!F31</f>
        <v>1139.8466314768914</v>
      </c>
      <c r="G63" s="36">
        <f>AIRFLOW!G31*0.472</f>
        <v>22.6127322483101</v>
      </c>
      <c r="H63" s="35">
        <f>AIRFLOW!H31</f>
        <v>1656.7048344660413</v>
      </c>
      <c r="I63" s="36">
        <f>AIRFLOW!I31</f>
        <v>252.30255140524258</v>
      </c>
      <c r="J63" s="37">
        <f>AIRFLOW!J31</f>
        <v>0.33820717346547263</v>
      </c>
      <c r="K63" s="38">
        <f>AIRFLOW!K31</f>
        <v>15.229179402169132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1684.8658199999998</v>
      </c>
      <c r="C64" s="102">
        <f>AIRFLOW!C32</f>
        <v>1568.95</v>
      </c>
      <c r="D64" s="103">
        <f>AIRFLOW!D32</f>
        <v>13.7606</v>
      </c>
      <c r="E64" s="104">
        <f>AIRFLOW!E32</f>
        <v>21330</v>
      </c>
      <c r="F64" s="35">
        <f>25.4*AIRFLOW!F32</f>
        <v>1776.040847403489</v>
      </c>
      <c r="G64" s="36">
        <f>AIRFLOW!G32*0.472</f>
        <v>19.46005578643168</v>
      </c>
      <c r="H64" s="35">
        <f>AIRFLOW!H32</f>
        <v>1632.5949363336279</v>
      </c>
      <c r="I64" s="36">
        <f>AIRFLOW!I32</f>
        <v>338.31341007700706</v>
      </c>
      <c r="J64" s="37">
        <f>AIRFLOW!J32</f>
        <v>0.45350323066622933</v>
      </c>
      <c r="K64" s="38">
        <f>AIRFLOW!K32</f>
        <v>20.722434116864815</v>
      </c>
      <c r="L64" s="2"/>
      <c r="M64" s="2"/>
    </row>
    <row r="65" spans="1:13" ht="15.75">
      <c r="A65" s="34">
        <f>AIRFLOW!A33*25.4</f>
        <v>12.7</v>
      </c>
      <c r="B65" s="101">
        <f>AIRFLOW!B33*25.4</f>
        <v>2549.398</v>
      </c>
      <c r="C65" s="102">
        <f>AIRFLOW!C33</f>
        <v>1586.13</v>
      </c>
      <c r="D65" s="103">
        <f>AIRFLOW!D33</f>
        <v>13.696</v>
      </c>
      <c r="E65" s="104">
        <f>AIRFLOW!E33</f>
        <v>21504</v>
      </c>
      <c r="F65" s="35">
        <f>25.4*AIRFLOW!F33</f>
        <v>2687.356423604558</v>
      </c>
      <c r="G65" s="36">
        <f>AIRFLOW!G33*0.472</f>
        <v>15.2258861177714</v>
      </c>
      <c r="H65" s="35">
        <f>AIRFLOW!H33</f>
        <v>1650.4718482850678</v>
      </c>
      <c r="I65" s="36">
        <f>AIRFLOW!I33</f>
        <v>400.52536939330685</v>
      </c>
      <c r="J65" s="37">
        <f>AIRFLOW!J33</f>
        <v>0.5368972780071137</v>
      </c>
      <c r="K65" s="38">
        <f>AIRFLOW!K33</f>
        <v>24.26732511732781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3430.7018</v>
      </c>
      <c r="C66" s="102">
        <f>AIRFLOW!C34</f>
        <v>1498.46</v>
      </c>
      <c r="D66" s="103">
        <f>AIRFLOW!D34</f>
        <v>12.9705</v>
      </c>
      <c r="E66" s="104">
        <f>AIRFLOW!E34</f>
        <v>22143</v>
      </c>
      <c r="F66" s="35">
        <f>25.4*AIRFLOW!F34</f>
        <v>3616.351201225434</v>
      </c>
      <c r="G66" s="36">
        <f>AIRFLOW!G34*0.472</f>
        <v>9.85842804666882</v>
      </c>
      <c r="H66" s="35">
        <f>AIRFLOW!H34</f>
        <v>1559.245487936829</v>
      </c>
      <c r="I66" s="36">
        <f>AIRFLOW!I34</f>
        <v>348.9799315374385</v>
      </c>
      <c r="J66" s="37">
        <f>AIRFLOW!J34</f>
        <v>0.46780151680621784</v>
      </c>
      <c r="K66" s="38">
        <f>AIRFLOW!K34</f>
        <v>22.381333422949563</v>
      </c>
      <c r="L66" s="2"/>
      <c r="M66" s="2"/>
    </row>
    <row r="67" spans="1:13" ht="15.75">
      <c r="A67" s="34">
        <f>AIRFLOW!A35*25.4</f>
        <v>6.35</v>
      </c>
      <c r="B67" s="101">
        <f>AIRFLOW!B35*25.4</f>
        <v>4169.1052</v>
      </c>
      <c r="C67" s="102">
        <f>AIRFLOW!C35</f>
        <v>1355.29</v>
      </c>
      <c r="D67" s="103">
        <f>AIRFLOW!D35</f>
        <v>11.6441</v>
      </c>
      <c r="E67" s="104">
        <f>AIRFLOW!E35</f>
        <v>23397</v>
      </c>
      <c r="F67" s="35">
        <f>25.4*AIRFLOW!F35</f>
        <v>4394.712649771894</v>
      </c>
      <c r="G67" s="36">
        <f>AIRFLOW!G35*0.472</f>
        <v>4.938379952706789</v>
      </c>
      <c r="H67" s="35">
        <f>AIRFLOW!H35</f>
        <v>1410.2677531238105</v>
      </c>
      <c r="I67" s="36">
        <f>AIRFLOW!I35</f>
        <v>212.44042744079994</v>
      </c>
      <c r="J67" s="37">
        <f>AIRFLOW!J35</f>
        <v>0.2847726909394101</v>
      </c>
      <c r="K67" s="38">
        <f>AIRFLOW!K35</f>
        <v>15.063836421859197</v>
      </c>
      <c r="L67" s="2"/>
      <c r="M67" s="2"/>
    </row>
    <row r="68" spans="1:13" ht="15.75">
      <c r="A68" s="34">
        <f>AIRFLOW!A36*25.4</f>
        <v>0</v>
      </c>
      <c r="B68" s="101">
        <f>AIRFLOW!B36*25.4</f>
        <v>4879.594</v>
      </c>
      <c r="C68" s="102">
        <f>AIRFLOW!C36</f>
        <v>1185.35</v>
      </c>
      <c r="D68" s="103">
        <f>AIRFLOW!D36</f>
        <v>10.0519</v>
      </c>
      <c r="E68" s="104">
        <f>AIRFLOW!E36</f>
        <v>25095</v>
      </c>
      <c r="F68" s="35">
        <f>25.4*AIRFLOW!F36</f>
        <v>5143.64892436656</v>
      </c>
      <c r="G68" s="36">
        <f>AIRFLOW!G36*0.472</f>
        <v>0</v>
      </c>
      <c r="H68" s="35">
        <f>AIRFLOW!H36</f>
        <v>1233.4340850779602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396.2890984054175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0.3287883991116825</v>
      </c>
      <c r="C74" s="102">
        <f>AIRFLOW!C26</f>
        <v>1579.74</v>
      </c>
      <c r="D74" s="103">
        <f>AIRFLOW!D26</f>
        <v>13.6449</v>
      </c>
      <c r="E74" s="107">
        <f>AIRFLOW!E26</f>
        <v>21603</v>
      </c>
      <c r="F74" s="41">
        <f>AIRFLOW!F26*(0.07355/0.2952998)</f>
        <v>0.3465804932613264</v>
      </c>
      <c r="G74" s="41">
        <f>AIRFLOW!G26*0.472*(0.001*3600)</f>
        <v>105.96539429899204</v>
      </c>
      <c r="H74" s="40">
        <f>AIRFLOW!H26</f>
        <v>1643.8226359818257</v>
      </c>
      <c r="I74" s="42">
        <f>AIRFLOW!I26</f>
        <v>10.183616765892591</v>
      </c>
      <c r="J74" s="43">
        <f>AIRFLOW!J26</f>
        <v>0.013650960812188459</v>
      </c>
      <c r="K74" s="41">
        <f>AIRFLOW!K26</f>
        <v>0.6195082451708727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0.9788906392757464</v>
      </c>
      <c r="C75" s="102">
        <f>AIRFLOW!C27</f>
        <v>1572.15</v>
      </c>
      <c r="D75" s="103">
        <f>AIRFLOW!D27</f>
        <v>13.5954</v>
      </c>
      <c r="E75" s="107">
        <f>AIRFLOW!E27</f>
        <v>21552</v>
      </c>
      <c r="F75" s="41">
        <f>AIRFLOW!F27*(0.07355/0.2952998)</f>
        <v>1.031862442609608</v>
      </c>
      <c r="G75" s="41">
        <f>AIRFLOW!G27*0.472*(0.001*3600)</f>
        <v>101.43422443540985</v>
      </c>
      <c r="H75" s="40">
        <f>AIRFLOW!H27</f>
        <v>1635.9247453117773</v>
      </c>
      <c r="I75" s="42">
        <f>AIRFLOW!I27</f>
        <v>29.02285899191491</v>
      </c>
      <c r="J75" s="43">
        <f>AIRFLOW!J27</f>
        <v>0.038904636718384594</v>
      </c>
      <c r="K75" s="41">
        <f>AIRFLOW!K27</f>
        <v>1.774094992761032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1.9390986194369246</v>
      </c>
      <c r="C76" s="102">
        <f>AIRFLOW!C28</f>
        <v>1586.13</v>
      </c>
      <c r="D76" s="103">
        <f>AIRFLOW!D28</f>
        <v>13.678</v>
      </c>
      <c r="E76" s="107">
        <f>AIRFLOW!E28</f>
        <v>21519</v>
      </c>
      <c r="F76" s="41">
        <f>AIRFLOW!F28*(0.07355/0.2952998)</f>
        <v>2.044031230489139</v>
      </c>
      <c r="G76" s="41">
        <f>AIRFLOW!G28*0.472*(0.001*3600)</f>
        <v>99.71512909678681</v>
      </c>
      <c r="H76" s="40">
        <f>AIRFLOW!H28</f>
        <v>1650.4718482850678</v>
      </c>
      <c r="I76" s="42">
        <f>AIRFLOW!I28</f>
        <v>56.517436669002294</v>
      </c>
      <c r="J76" s="43">
        <f>AIRFLOW!J28</f>
        <v>0.075760638966491</v>
      </c>
      <c r="K76" s="41">
        <f>AIRFLOW!K28</f>
        <v>3.4243199438831424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4.304134967243459</v>
      </c>
      <c r="C77" s="102">
        <f>AIRFLOW!C29</f>
        <v>1589.32</v>
      </c>
      <c r="D77" s="103">
        <f>AIRFLOW!D29</f>
        <v>13.7245</v>
      </c>
      <c r="E77" s="107">
        <f>AIRFLOW!E29</f>
        <v>21456</v>
      </c>
      <c r="F77" s="41">
        <f>AIRFLOW!F29*(0.07355/0.2952998)</f>
        <v>4.537049433741888</v>
      </c>
      <c r="G77" s="41">
        <f>AIRFLOW!G29*0.472*(0.001*3600)</f>
        <v>94.07147343056876</v>
      </c>
      <c r="H77" s="40">
        <f>AIRFLOW!H29</f>
        <v>1653.7912516101605</v>
      </c>
      <c r="I77" s="42">
        <f>AIRFLOW!I29</f>
        <v>118.34920119970123</v>
      </c>
      <c r="J77" s="43">
        <f>AIRFLOW!J29</f>
        <v>0.1586450418226558</v>
      </c>
      <c r="K77" s="41">
        <f>AIRFLOW!K29</f>
        <v>7.156235775493089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6.702768220635436</v>
      </c>
      <c r="C78" s="102">
        <f>AIRFLOW!C30</f>
        <v>1597.91</v>
      </c>
      <c r="D78" s="103">
        <f>AIRFLOW!D30</f>
        <v>13.7816</v>
      </c>
      <c r="E78" s="107">
        <f>AIRFLOW!E30</f>
        <v>21444</v>
      </c>
      <c r="F78" s="41">
        <f>AIRFLOW!F30*(0.07355/0.2952998)</f>
        <v>7.065482609485507</v>
      </c>
      <c r="G78" s="41">
        <f>AIRFLOW!G30*0.472*(0.001*3600)</f>
        <v>88.69612783947473</v>
      </c>
      <c r="H78" s="40">
        <f>AIRFLOW!H30</f>
        <v>1662.7297075858805</v>
      </c>
      <c r="I78" s="42">
        <f>AIRFLOW!I30</f>
        <v>173.77222651653688</v>
      </c>
      <c r="J78" s="43">
        <f>AIRFLOW!J30</f>
        <v>0.2329386414430789</v>
      </c>
      <c r="K78" s="41">
        <f>AIRFLOW!K30</f>
        <v>10.45102073558528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10.603386642998066</v>
      </c>
      <c r="C79" s="102">
        <f>AIRFLOW!C31</f>
        <v>1592.12</v>
      </c>
      <c r="D79" s="103">
        <f>AIRFLOW!D31</f>
        <v>13.7951</v>
      </c>
      <c r="E79" s="107">
        <f>AIRFLOW!E31</f>
        <v>21429</v>
      </c>
      <c r="F79" s="41">
        <f>AIRFLOW!F31*(0.07355/0.2952998)</f>
        <v>11.17717955651633</v>
      </c>
      <c r="G79" s="41">
        <f>AIRFLOW!G31*0.472*(0.001*3600)</f>
        <v>81.40583609391636</v>
      </c>
      <c r="H79" s="40">
        <f>AIRFLOW!H31</f>
        <v>1656.7048344660413</v>
      </c>
      <c r="I79" s="42">
        <f>AIRFLOW!I31</f>
        <v>252.30255140524258</v>
      </c>
      <c r="J79" s="43">
        <f>AIRFLOW!J31</f>
        <v>0.33820717346547263</v>
      </c>
      <c r="K79" s="41">
        <f>AIRFLOW!K31</f>
        <v>15.229179402169132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16.52156288287361</v>
      </c>
      <c r="C80" s="102">
        <f>AIRFLOW!C32</f>
        <v>1568.95</v>
      </c>
      <c r="D80" s="103">
        <f>AIRFLOW!D32</f>
        <v>13.7606</v>
      </c>
      <c r="E80" s="107">
        <f>AIRFLOW!E32</f>
        <v>21330</v>
      </c>
      <c r="F80" s="41">
        <f>AIRFLOW!F32*(0.07355/0.2952998)</f>
        <v>17.415612682396794</v>
      </c>
      <c r="G80" s="41">
        <f>AIRFLOW!G32*0.472*(0.001*3600)</f>
        <v>70.05620083115406</v>
      </c>
      <c r="H80" s="40">
        <f>AIRFLOW!H32</f>
        <v>1632.5949363336279</v>
      </c>
      <c r="I80" s="42">
        <f>AIRFLOW!I32</f>
        <v>338.31341007700706</v>
      </c>
      <c r="J80" s="43">
        <f>AIRFLOW!J32</f>
        <v>0.45350323066622933</v>
      </c>
      <c r="K80" s="41">
        <f>AIRFLOW!K32</f>
        <v>20.722434116864815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24.999046731491184</v>
      </c>
      <c r="C81" s="102">
        <f>AIRFLOW!C33</f>
        <v>1586.13</v>
      </c>
      <c r="D81" s="103">
        <f>AIRFLOW!D33</f>
        <v>13.696</v>
      </c>
      <c r="E81" s="107">
        <f>AIRFLOW!E33</f>
        <v>21504</v>
      </c>
      <c r="F81" s="41">
        <f>AIRFLOW!F33*(0.07355/0.2952998)</f>
        <v>26.351848090358338</v>
      </c>
      <c r="G81" s="41">
        <f>AIRFLOW!G33*0.472*(0.001*3600)</f>
        <v>54.81319002397704</v>
      </c>
      <c r="H81" s="40">
        <f>AIRFLOW!H33</f>
        <v>1650.4718482850678</v>
      </c>
      <c r="I81" s="42">
        <f>AIRFLOW!I33</f>
        <v>400.52536939330685</v>
      </c>
      <c r="J81" s="43">
        <f>AIRFLOW!J33</f>
        <v>0.5368972780071137</v>
      </c>
      <c r="K81" s="41">
        <f>AIRFLOW!K33</f>
        <v>24.26732511732781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33.64099078292637</v>
      </c>
      <c r="C82" s="102">
        <f>AIRFLOW!C34</f>
        <v>1498.46</v>
      </c>
      <c r="D82" s="103">
        <f>AIRFLOW!D34</f>
        <v>12.9705</v>
      </c>
      <c r="E82" s="107">
        <f>AIRFLOW!E34</f>
        <v>22143</v>
      </c>
      <c r="F82" s="41">
        <f>AIRFLOW!F34*(0.07355/0.2952998)</f>
        <v>35.46144331992059</v>
      </c>
      <c r="G82" s="41">
        <f>AIRFLOW!G34*0.472*(0.001*3600)</f>
        <v>35.49034096800775</v>
      </c>
      <c r="H82" s="40">
        <f>AIRFLOW!H34</f>
        <v>1559.245487936829</v>
      </c>
      <c r="I82" s="42">
        <f>AIRFLOW!I34</f>
        <v>348.9799315374385</v>
      </c>
      <c r="J82" s="43">
        <f>AIRFLOW!J34</f>
        <v>0.46780151680621784</v>
      </c>
      <c r="K82" s="41">
        <f>AIRFLOW!K34</f>
        <v>22.381333422949563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40.8816731335409</v>
      </c>
      <c r="C83" s="102">
        <f>AIRFLOW!C35</f>
        <v>1355.29</v>
      </c>
      <c r="D83" s="103">
        <f>AIRFLOW!D35</f>
        <v>11.6441</v>
      </c>
      <c r="E83" s="107">
        <f>AIRFLOW!E35</f>
        <v>23397</v>
      </c>
      <c r="F83" s="41">
        <f>AIRFLOW!F35*(0.07355/0.2952998)</f>
        <v>43.09394880796291</v>
      </c>
      <c r="G83" s="41">
        <f>AIRFLOW!G35*0.472*(0.001*3600)</f>
        <v>17.778167829744444</v>
      </c>
      <c r="H83" s="40">
        <f>AIRFLOW!H35</f>
        <v>1410.2677531238105</v>
      </c>
      <c r="I83" s="42">
        <f>AIRFLOW!I35</f>
        <v>212.44042744079994</v>
      </c>
      <c r="J83" s="43">
        <f>AIRFLOW!J35</f>
        <v>0.2847726909394101</v>
      </c>
      <c r="K83" s="41">
        <f>AIRFLOW!K35</f>
        <v>15.063836421859197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47.84862874949459</v>
      </c>
      <c r="C84" s="102">
        <f>AIRFLOW!C36</f>
        <v>1185.35</v>
      </c>
      <c r="D84" s="103">
        <f>AIRFLOW!D36</f>
        <v>10.0519</v>
      </c>
      <c r="E84" s="107">
        <f>AIRFLOW!E36</f>
        <v>25095</v>
      </c>
      <c r="F84" s="41">
        <f>AIRFLOW!F36*(0.07355/0.2952998)</f>
        <v>50.43791508058922</v>
      </c>
      <c r="G84" s="41">
        <f>AIRFLOW!G36*0.472*(0.001*3600)</f>
        <v>0</v>
      </c>
      <c r="H84" s="40">
        <f>AIRFLOW!H36</f>
        <v>1233.4340850779602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396.2890984054175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828691341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