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<sst xmlns="http://schemas.openxmlformats.org/spreadsheetml/2006/main" count="78" uniqueCount="30">
  <si>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</si>
  <si>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</si>
  <si>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</si>
  <si>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</si>
  <si>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</si>
  <si>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</si>
  <si>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</si>
  <si>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</si>
  <si>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</si>
  <si>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</si>
  <si>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</si>
  <si>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</si>
  <si>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</si>
  <si>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</si>
  <si>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</si>
  <si>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</si>
  <si>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</si>
  <si>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</si>
  <si>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</si>
  <si>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</si>
  <si>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</si>
  <si>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</si>
  <si>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</si>
  <si>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</si>
  <si>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</si>
  <si>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179.57 inH20, 4561 mmH20 or 44.73 Pa, Maximum open watts = 1788 watts.</t>
  </si>
  <si>
    <t>LIGHTHOUSE</t>
  </si>
  <si>
    <t>VACUUM</t>
  </si>
  <si>
    <t>MOTORS</t>
  </si>
  <si>
    <t>LH-HVLP-5S-230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</si>
</sst>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1.0985491132306662</c:v>
                </c:pt>
                <c:pt idx="1">
                  <c:v>3.5299447866937186</c:v>
                </c:pt>
                <c:pt idx="2">
                  <c:v>7.158809840282173</c:v>
                </c:pt>
                <c:pt idx="3">
                  <c:v>16.19715681303597</c:v>
                </c:pt>
                <c:pt idx="4">
                  <c:v>25.438484522213216</c:v>
                </c:pt>
                <c:pt idx="5">
                  <c:v>40.43295192489994</c:v>
                </c:pt>
                <c:pt idx="6">
                  <c:v>63.554596835862924</c:v>
                </c:pt>
                <c:pt idx="7">
                  <c:v>98.27616236751457</c:v>
                </c:pt>
                <c:pt idx="8">
                  <c:v>135.9602685894346</c:v>
                </c:pt>
                <c:pt idx="9">
                  <c:v>167.33910585720116</c:v>
                </c:pt>
                <c:pt idx="10">
                  <c:v>199.52524301197923</c:v>
                </c:pt>
              </c:numCache>
            </c:numRef>
          </c:yVal>
          <c:smooth val="0"/>
        </c:ser>
        <c:axId val="22213879"/>
        <c:axId val="657071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54493745"/>
        <c:axId val="20681658"/>
      </c:scatterChart>
      <c:valAx>
        <c:axId val="2221387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707184"/>
        <c:crosses val="autoZero"/>
        <c:crossBetween val="midCat"/>
        <c:dispUnits/>
        <c:majorUnit val="10"/>
      </c:valAx>
      <c:valAx>
        <c:axId val="6570718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213879"/>
        <c:crosses val="autoZero"/>
        <c:crossBetween val="midCat"/>
        <c:dispUnits/>
      </c:valAx>
      <c:valAx>
        <c:axId val="54493745"/>
        <c:scaling>
          <c:orientation val="minMax"/>
        </c:scaling>
        <c:axPos val="b"/>
        <c:delete val="1"/>
        <c:majorTickMark val="in"/>
        <c:minorTickMark val="none"/>
        <c:tickLblPos val="nextTo"/>
        <c:crossAx val="20681658"/>
        <c:crosses val="max"/>
        <c:crossBetween val="midCat"/>
        <c:dispUnits/>
      </c:valAx>
      <c:valAx>
        <c:axId val="2068165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49374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917195"/>
        <c:axId val="64601572"/>
      </c:scatterChart>
      <c:valAx>
        <c:axId val="519171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601572"/>
        <c:crosses val="autoZero"/>
        <c:crossBetween val="midCat"/>
        <c:dispUnits/>
      </c:valAx>
      <c:valAx>
        <c:axId val="6460157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9171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27.90314747605892</c:v>
                </c:pt>
                <c:pt idx="1">
                  <c:v>89.66059758202044</c:v>
                </c:pt>
                <c:pt idx="2">
                  <c:v>181.8337699431672</c:v>
                </c:pt>
                <c:pt idx="3">
                  <c:v>411.40778305111365</c:v>
                </c:pt>
                <c:pt idx="4">
                  <c:v>646.1375068642157</c:v>
                </c:pt>
                <c:pt idx="5">
                  <c:v>1026.9969788924584</c:v>
                </c:pt>
                <c:pt idx="6">
                  <c:v>1614.2867596309181</c:v>
                </c:pt>
                <c:pt idx="7">
                  <c:v>2496.21452413487</c:v>
                </c:pt>
                <c:pt idx="8">
                  <c:v>3453.390822171639</c:v>
                </c:pt>
                <c:pt idx="9">
                  <c:v>4250.413288772909</c:v>
                </c:pt>
                <c:pt idx="10">
                  <c:v>5067.941172504272</c:v>
                </c:pt>
              </c:numCache>
            </c:numRef>
          </c:yVal>
          <c:smooth val="0"/>
        </c:ser>
        <c:axId val="44543237"/>
        <c:axId val="653448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51232415"/>
        <c:axId val="58438552"/>
      </c:scatterChart>
      <c:valAx>
        <c:axId val="4454323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344814"/>
        <c:crosses val="autoZero"/>
        <c:crossBetween val="midCat"/>
        <c:dispUnits/>
        <c:majorUnit val="5"/>
      </c:valAx>
      <c:valAx>
        <c:axId val="653448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543237"/>
        <c:crosses val="autoZero"/>
        <c:crossBetween val="midCat"/>
        <c:dispUnits/>
      </c:valAx>
      <c:valAx>
        <c:axId val="51232415"/>
        <c:scaling>
          <c:orientation val="minMax"/>
        </c:scaling>
        <c:axPos val="b"/>
        <c:delete val="1"/>
        <c:majorTickMark val="in"/>
        <c:minorTickMark val="none"/>
        <c:tickLblPos val="nextTo"/>
        <c:crossAx val="58438552"/>
        <c:crosses val="max"/>
        <c:crossBetween val="midCat"/>
        <c:dispUnits/>
      </c:valAx>
      <c:valAx>
        <c:axId val="584385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2324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1.0550499999999998</v>
      </c>
      <c r="C26" s="85">
        <v>1535.006666666667</v>
      </c>
      <c r="D26" s="86">
        <v>7.074809999999999</v>
      </c>
      <c r="E26" s="87">
        <v>20487</v>
      </c>
      <c r="F26" s="45">
        <v>1.0985491132306662</v>
      </c>
      <c r="G26" s="45">
        <v>55.51139050257283</v>
      </c>
      <c r="H26" s="46">
        <v>1582.448536559047</v>
      </c>
      <c r="I26" s="47">
        <v>7.157586848905409</v>
      </c>
      <c r="J26" s="48">
        <v>0.009594620440891969</v>
      </c>
      <c r="K26" s="47">
        <v>0.4523098422301522</v>
      </c>
      <c r="L26" s="20"/>
      <c r="M26" s="20"/>
    </row>
    <row r="27" spans="1:13" ht="15" customHeight="1">
      <c r="A27" s="44">
        <v>1.5</v>
      </c>
      <c r="B27" s="84">
        <v>3.39017</v>
      </c>
      <c r="C27" s="85">
        <v>1537.54</v>
      </c>
      <c r="D27" s="86">
        <v>7.073809999999999</v>
      </c>
      <c r="E27" s="87">
        <v>20461</v>
      </c>
      <c r="F27" s="45">
        <v>3.5299447866937186</v>
      </c>
      <c r="G27" s="45">
        <v>55.23426227978204</v>
      </c>
      <c r="H27" s="46">
        <v>1585.0601666665923</v>
      </c>
      <c r="I27" s="47">
        <v>22.88458607740971</v>
      </c>
      <c r="J27" s="48">
        <v>0.030676388843712755</v>
      </c>
      <c r="K27" s="47">
        <v>1.4438096083856233</v>
      </c>
      <c r="L27" s="20"/>
      <c r="M27" s="20"/>
    </row>
    <row r="28" spans="1:13" ht="15" customHeight="1">
      <c r="A28" s="44">
        <v>1.25</v>
      </c>
      <c r="B28" s="84">
        <v>6.875343333333333</v>
      </c>
      <c r="C28" s="85">
        <v>1530.5466666666664</v>
      </c>
      <c r="D28" s="86">
        <v>7.0407633333333335</v>
      </c>
      <c r="E28" s="87">
        <v>20462</v>
      </c>
      <c r="F28" s="45">
        <v>7.158809840282173</v>
      </c>
      <c r="G28" s="45">
        <v>55.00515758214643</v>
      </c>
      <c r="H28" s="46">
        <v>1577.850693027605</v>
      </c>
      <c r="I28" s="47">
        <v>46.21691552019462</v>
      </c>
      <c r="J28" s="48">
        <v>0.061952969866212626</v>
      </c>
      <c r="K28" s="47">
        <v>2.929358768409132</v>
      </c>
      <c r="L28" s="20"/>
      <c r="M28" s="20"/>
    </row>
    <row r="29" spans="1:14" ht="15" customHeight="1">
      <c r="A29" s="44">
        <v>1</v>
      </c>
      <c r="B29" s="84">
        <v>15.5558</v>
      </c>
      <c r="C29" s="85">
        <v>1527.8866666666665</v>
      </c>
      <c r="D29" s="86">
        <v>7.02324</v>
      </c>
      <c r="E29" s="87">
        <v>20402</v>
      </c>
      <c r="F29" s="45">
        <v>16.19715681303597</v>
      </c>
      <c r="G29" s="45">
        <v>52.39670599601487</v>
      </c>
      <c r="H29" s="46">
        <v>1575.1084814146823</v>
      </c>
      <c r="I29" s="47">
        <v>99.60575715224651</v>
      </c>
      <c r="J29" s="48">
        <v>0.13351978170542425</v>
      </c>
      <c r="K29" s="47">
        <v>6.324919584139653</v>
      </c>
      <c r="L29" s="20"/>
      <c r="M29" s="20"/>
      <c r="N29" s="10"/>
    </row>
    <row r="30" spans="1:13" ht="15" customHeight="1">
      <c r="A30" s="44">
        <v>0.875</v>
      </c>
      <c r="B30" s="84">
        <v>24.4312</v>
      </c>
      <c r="C30" s="85">
        <v>1521.96</v>
      </c>
      <c r="D30" s="86">
        <v>6.9967</v>
      </c>
      <c r="E30" s="87">
        <v>20394</v>
      </c>
      <c r="F30" s="45">
        <v>25.438484522213216</v>
      </c>
      <c r="G30" s="45">
        <v>49.51854914012831</v>
      </c>
      <c r="H30" s="46">
        <v>1568.998641505188</v>
      </c>
      <c r="I30" s="47">
        <v>147.84175414597152</v>
      </c>
      <c r="J30" s="48">
        <v>0.1981792951018385</v>
      </c>
      <c r="K30" s="47">
        <v>9.424411461826423</v>
      </c>
      <c r="L30" s="20"/>
      <c r="M30" s="20"/>
    </row>
    <row r="31" spans="1:13" ht="15" customHeight="1">
      <c r="A31" s="44">
        <v>0.75</v>
      </c>
      <c r="B31" s="84">
        <v>38.83193333333333</v>
      </c>
      <c r="C31" s="85">
        <v>1531.28</v>
      </c>
      <c r="D31" s="86">
        <v>7.031246666666667</v>
      </c>
      <c r="E31" s="87">
        <v>20402</v>
      </c>
      <c r="F31" s="45">
        <v>40.43295192489994</v>
      </c>
      <c r="G31" s="45">
        <v>45.54983566839318</v>
      </c>
      <c r="H31" s="46">
        <v>1578.6066912166314</v>
      </c>
      <c r="I31" s="47">
        <v>216.15325341619962</v>
      </c>
      <c r="J31" s="48">
        <v>0.28974966945871267</v>
      </c>
      <c r="K31" s="47">
        <v>13.696715191028483</v>
      </c>
      <c r="L31" s="20"/>
      <c r="M31" s="20"/>
    </row>
    <row r="32" spans="1:13" ht="15" customHeight="1">
      <c r="A32" s="44">
        <v>0.625</v>
      </c>
      <c r="B32" s="84">
        <v>61.03803333333334</v>
      </c>
      <c r="C32" s="85">
        <v>1526.8866666666665</v>
      </c>
      <c r="D32" s="86">
        <v>7.012723333333334</v>
      </c>
      <c r="E32" s="87">
        <v>20399</v>
      </c>
      <c r="F32" s="45">
        <v>63.554596835862924</v>
      </c>
      <c r="G32" s="45">
        <v>39.35836978206563</v>
      </c>
      <c r="H32" s="46">
        <v>1574.0775747932828</v>
      </c>
      <c r="I32" s="47">
        <v>293.57307038991723</v>
      </c>
      <c r="J32" s="48">
        <v>0.3935295849730794</v>
      </c>
      <c r="K32" s="47">
        <v>18.65620159626262</v>
      </c>
      <c r="L32" s="20"/>
      <c r="M32" s="20"/>
    </row>
    <row r="33" spans="1:14" ht="15" customHeight="1">
      <c r="A33" s="44">
        <v>0.5</v>
      </c>
      <c r="B33" s="84">
        <v>94.38473333333333</v>
      </c>
      <c r="C33" s="85">
        <v>1494.74</v>
      </c>
      <c r="D33" s="86">
        <v>6.861016666666667</v>
      </c>
      <c r="E33" s="87">
        <v>20645</v>
      </c>
      <c r="F33" s="45">
        <v>98.27616236751457</v>
      </c>
      <c r="G33" s="45">
        <v>31.106628473819143</v>
      </c>
      <c r="H33" s="46">
        <v>1540.9373632706936</v>
      </c>
      <c r="I33" s="47">
        <v>358.8109984146825</v>
      </c>
      <c r="J33" s="48">
        <v>0.4809798906363037</v>
      </c>
      <c r="K33" s="47">
        <v>23.285477733164345</v>
      </c>
      <c r="L33" s="20"/>
      <c r="M33" s="20"/>
      <c r="N33" s="17"/>
    </row>
    <row r="34" spans="1:13" ht="15" customHeight="1">
      <c r="A34" s="44">
        <v>0.375</v>
      </c>
      <c r="B34" s="84">
        <v>130.57666666666668</v>
      </c>
      <c r="C34" s="85">
        <v>1408.006666666667</v>
      </c>
      <c r="D34" s="86">
        <v>6.441433333333333</v>
      </c>
      <c r="E34" s="87">
        <v>21258</v>
      </c>
      <c r="F34" s="45">
        <v>135.9602685894346</v>
      </c>
      <c r="G34" s="45">
        <v>20.430654006927114</v>
      </c>
      <c r="H34" s="46">
        <v>1451.5233956413097</v>
      </c>
      <c r="I34" s="47">
        <v>326.00536531873587</v>
      </c>
      <c r="J34" s="48">
        <v>0.4370045111511205</v>
      </c>
      <c r="K34" s="47">
        <v>22.46560705226801</v>
      </c>
      <c r="L34" s="20"/>
      <c r="M34" s="20"/>
    </row>
    <row r="35" spans="1:13" ht="15" customHeight="1">
      <c r="A35" s="44">
        <v>0.25</v>
      </c>
      <c r="B35" s="84">
        <v>160.713</v>
      </c>
      <c r="C35" s="85">
        <v>1277.21</v>
      </c>
      <c r="D35" s="86">
        <v>5.795536666666667</v>
      </c>
      <c r="E35" s="87">
        <v>22566</v>
      </c>
      <c r="F35" s="45">
        <v>167.33910585720116</v>
      </c>
      <c r="G35" s="45">
        <v>10.300955453633867</v>
      </c>
      <c r="H35" s="46">
        <v>1316.6842459176596</v>
      </c>
      <c r="I35" s="47">
        <v>202.30638736662254</v>
      </c>
      <c r="J35" s="48">
        <v>0.2711881868185289</v>
      </c>
      <c r="K35" s="47">
        <v>15.368018119366397</v>
      </c>
      <c r="L35" s="20"/>
      <c r="M35" s="20"/>
    </row>
    <row r="36" spans="1:14" ht="15" customHeight="1">
      <c r="A36" s="44">
        <v>0</v>
      </c>
      <c r="B36" s="84">
        <v>191.62466666666668</v>
      </c>
      <c r="C36" s="85">
        <v>1075.4566666666667</v>
      </c>
      <c r="D36" s="86">
        <v>4.835706666666667</v>
      </c>
      <c r="E36" s="87">
        <v>24778</v>
      </c>
      <c r="F36" s="45">
        <v>199.52524301197923</v>
      </c>
      <c r="G36" s="45">
        <v>0</v>
      </c>
      <c r="H36" s="46">
        <v>1108.695398694905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357.1934576451775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26.798269999999995</v>
      </c>
      <c r="C58" s="102">
        <f>AIRFLOW!C26</f>
        <v>1535.006666666667</v>
      </c>
      <c r="D58" s="103">
        <f>AIRFLOW!D26</f>
        <v>7.074809999999999</v>
      </c>
      <c r="E58" s="104">
        <f>AIRFLOW!E26</f>
        <v>20487</v>
      </c>
      <c r="F58" s="35">
        <f>25.4*AIRFLOW!F26</f>
        <v>27.90314747605892</v>
      </c>
      <c r="G58" s="36">
        <f>AIRFLOW!G26*0.472</f>
        <v>26.201376317214375</v>
      </c>
      <c r="H58" s="35">
        <f>AIRFLOW!H26</f>
        <v>1582.448536559047</v>
      </c>
      <c r="I58" s="36">
        <f>AIRFLOW!I26</f>
        <v>7.157586848905409</v>
      </c>
      <c r="J58" s="37">
        <f>AIRFLOW!J26</f>
        <v>0.009594620440891969</v>
      </c>
      <c r="K58" s="38">
        <f>AIRFLOW!K26</f>
        <v>0.4523098422301522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86.11031799999999</v>
      </c>
      <c r="C59" s="102">
        <f>AIRFLOW!C27</f>
        <v>1537.54</v>
      </c>
      <c r="D59" s="103">
        <f>AIRFLOW!D27</f>
        <v>7.073809999999999</v>
      </c>
      <c r="E59" s="104">
        <f>AIRFLOW!E27</f>
        <v>20461</v>
      </c>
      <c r="F59" s="35">
        <f>25.4*AIRFLOW!F27</f>
        <v>89.66059758202044</v>
      </c>
      <c r="G59" s="36">
        <f>AIRFLOW!G27*0.472</f>
        <v>26.07057179605712</v>
      </c>
      <c r="H59" s="35">
        <f>AIRFLOW!H27</f>
        <v>1585.0601666665923</v>
      </c>
      <c r="I59" s="36">
        <f>AIRFLOW!I27</f>
        <v>22.88458607740971</v>
      </c>
      <c r="J59" s="37">
        <f>AIRFLOW!J27</f>
        <v>0.030676388843712755</v>
      </c>
      <c r="K59" s="38">
        <f>AIRFLOW!K27</f>
        <v>1.4438096083856233</v>
      </c>
      <c r="L59" s="2"/>
      <c r="M59" s="2"/>
    </row>
    <row r="60" spans="1:13" ht="15.75">
      <c r="A60" s="34">
        <f>AIRFLOW!A28*25.4</f>
        <v>31.75</v>
      </c>
      <c r="B60" s="101">
        <f>AIRFLOW!B28*25.4</f>
        <v>174.63372066666665</v>
      </c>
      <c r="C60" s="102">
        <f>AIRFLOW!C28</f>
        <v>1530.5466666666664</v>
      </c>
      <c r="D60" s="103">
        <f>AIRFLOW!D28</f>
        <v>7.0407633333333335</v>
      </c>
      <c r="E60" s="104">
        <f>AIRFLOW!E28</f>
        <v>20462</v>
      </c>
      <c r="F60" s="35">
        <f>25.4*AIRFLOW!F28</f>
        <v>181.8337699431672</v>
      </c>
      <c r="G60" s="36">
        <f>AIRFLOW!G28*0.472</f>
        <v>25.962434378773114</v>
      </c>
      <c r="H60" s="35">
        <f>AIRFLOW!H28</f>
        <v>1577.850693027605</v>
      </c>
      <c r="I60" s="36">
        <f>AIRFLOW!I28</f>
        <v>46.21691552019462</v>
      </c>
      <c r="J60" s="37">
        <f>AIRFLOW!J28</f>
        <v>0.061952969866212626</v>
      </c>
      <c r="K60" s="38">
        <f>AIRFLOW!K28</f>
        <v>2.929358768409132</v>
      </c>
      <c r="L60" s="2"/>
      <c r="M60" s="2"/>
    </row>
    <row r="61" spans="1:13" ht="15.75">
      <c r="A61" s="34">
        <f>AIRFLOW!A29*25.4</f>
        <v>25.4</v>
      </c>
      <c r="B61" s="101">
        <f>AIRFLOW!B29*25.4</f>
        <v>395.11731999999995</v>
      </c>
      <c r="C61" s="102">
        <f>AIRFLOW!C29</f>
        <v>1527.8866666666665</v>
      </c>
      <c r="D61" s="103">
        <f>AIRFLOW!D29</f>
        <v>7.02324</v>
      </c>
      <c r="E61" s="104">
        <f>AIRFLOW!E29</f>
        <v>20402</v>
      </c>
      <c r="F61" s="35">
        <f>25.4*AIRFLOW!F29</f>
        <v>411.40778305111365</v>
      </c>
      <c r="G61" s="36">
        <f>AIRFLOW!G29*0.472</f>
        <v>24.73124523011902</v>
      </c>
      <c r="H61" s="35">
        <f>AIRFLOW!H29</f>
        <v>1575.1084814146823</v>
      </c>
      <c r="I61" s="36">
        <f>AIRFLOW!I29</f>
        <v>99.60575715224651</v>
      </c>
      <c r="J61" s="37">
        <f>AIRFLOW!J29</f>
        <v>0.13351978170542425</v>
      </c>
      <c r="K61" s="38">
        <f>AIRFLOW!K29</f>
        <v>6.324919584139653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620.55248</v>
      </c>
      <c r="C62" s="102">
        <f>AIRFLOW!C30</f>
        <v>1521.96</v>
      </c>
      <c r="D62" s="103">
        <f>AIRFLOW!D30</f>
        <v>6.9967</v>
      </c>
      <c r="E62" s="104">
        <f>AIRFLOW!E30</f>
        <v>20394</v>
      </c>
      <c r="F62" s="35">
        <f>25.4*AIRFLOW!F30</f>
        <v>646.1375068642157</v>
      </c>
      <c r="G62" s="36">
        <f>AIRFLOW!G30*0.472</f>
        <v>23.37275519414056</v>
      </c>
      <c r="H62" s="35">
        <f>AIRFLOW!H30</f>
        <v>1568.998641505188</v>
      </c>
      <c r="I62" s="36">
        <f>AIRFLOW!I30</f>
        <v>147.84175414597152</v>
      </c>
      <c r="J62" s="37">
        <f>AIRFLOW!J30</f>
        <v>0.1981792951018385</v>
      </c>
      <c r="K62" s="38">
        <f>AIRFLOW!K30</f>
        <v>9.424411461826423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986.3311066666665</v>
      </c>
      <c r="C63" s="102">
        <f>AIRFLOW!C31</f>
        <v>1531.28</v>
      </c>
      <c r="D63" s="103">
        <f>AIRFLOW!D31</f>
        <v>7.031246666666667</v>
      </c>
      <c r="E63" s="104">
        <f>AIRFLOW!E31</f>
        <v>20402</v>
      </c>
      <c r="F63" s="35">
        <f>25.4*AIRFLOW!F31</f>
        <v>1026.9969788924584</v>
      </c>
      <c r="G63" s="36">
        <f>AIRFLOW!G31*0.472</f>
        <v>21.49952243548158</v>
      </c>
      <c r="H63" s="35">
        <f>AIRFLOW!H31</f>
        <v>1578.6066912166314</v>
      </c>
      <c r="I63" s="36">
        <f>AIRFLOW!I31</f>
        <v>216.15325341619962</v>
      </c>
      <c r="J63" s="37">
        <f>AIRFLOW!J31</f>
        <v>0.28974966945871267</v>
      </c>
      <c r="K63" s="38">
        <f>AIRFLOW!K31</f>
        <v>13.696715191028483</v>
      </c>
      <c r="L63" s="2"/>
      <c r="M63" s="2"/>
    </row>
    <row r="64" spans="1:13" ht="15.75">
      <c r="A64" s="34">
        <f>AIRFLOW!A32*25.4</f>
        <v>15.875</v>
      </c>
      <c r="B64" s="101">
        <f>AIRFLOW!B32*25.4</f>
        <v>1550.3660466666668</v>
      </c>
      <c r="C64" s="102">
        <f>AIRFLOW!C32</f>
        <v>1526.8866666666665</v>
      </c>
      <c r="D64" s="103">
        <f>AIRFLOW!D32</f>
        <v>7.012723333333334</v>
      </c>
      <c r="E64" s="104">
        <f>AIRFLOW!E32</f>
        <v>20399</v>
      </c>
      <c r="F64" s="35">
        <f>25.4*AIRFLOW!F32</f>
        <v>1614.2867596309181</v>
      </c>
      <c r="G64" s="36">
        <f>AIRFLOW!G32*0.472</f>
        <v>18.577150537134976</v>
      </c>
      <c r="H64" s="35">
        <f>AIRFLOW!H32</f>
        <v>1574.0775747932828</v>
      </c>
      <c r="I64" s="36">
        <f>AIRFLOW!I32</f>
        <v>293.57307038991723</v>
      </c>
      <c r="J64" s="37">
        <f>AIRFLOW!J32</f>
        <v>0.3935295849730794</v>
      </c>
      <c r="K64" s="38">
        <f>AIRFLOW!K32</f>
        <v>18.65620159626262</v>
      </c>
      <c r="L64" s="2"/>
      <c r="M64" s="2"/>
    </row>
    <row r="65" spans="1:13" ht="15.75">
      <c r="A65" s="34">
        <f>AIRFLOW!A33*25.4</f>
        <v>12.7</v>
      </c>
      <c r="B65" s="101">
        <f>AIRFLOW!B33*25.4</f>
        <v>2397.3722266666664</v>
      </c>
      <c r="C65" s="102">
        <f>AIRFLOW!C33</f>
        <v>1494.74</v>
      </c>
      <c r="D65" s="103">
        <f>AIRFLOW!D33</f>
        <v>6.861016666666667</v>
      </c>
      <c r="E65" s="104">
        <f>AIRFLOW!E33</f>
        <v>20645</v>
      </c>
      <c r="F65" s="35">
        <f>25.4*AIRFLOW!F33</f>
        <v>2496.21452413487</v>
      </c>
      <c r="G65" s="36">
        <f>AIRFLOW!G33*0.472</f>
        <v>14.682328639642634</v>
      </c>
      <c r="H65" s="35">
        <f>AIRFLOW!H33</f>
        <v>1540.9373632706936</v>
      </c>
      <c r="I65" s="36">
        <f>AIRFLOW!I33</f>
        <v>358.8109984146825</v>
      </c>
      <c r="J65" s="37">
        <f>AIRFLOW!J33</f>
        <v>0.4809798906363037</v>
      </c>
      <c r="K65" s="38">
        <f>AIRFLOW!K33</f>
        <v>23.285477733164345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3316.6473333333333</v>
      </c>
      <c r="C66" s="102">
        <f>AIRFLOW!C34</f>
        <v>1408.006666666667</v>
      </c>
      <c r="D66" s="103">
        <f>AIRFLOW!D34</f>
        <v>6.441433333333333</v>
      </c>
      <c r="E66" s="104">
        <f>AIRFLOW!E34</f>
        <v>21258</v>
      </c>
      <c r="F66" s="35">
        <f>25.4*AIRFLOW!F34</f>
        <v>3453.390822171639</v>
      </c>
      <c r="G66" s="36">
        <f>AIRFLOW!G34*0.472</f>
        <v>9.643268691269597</v>
      </c>
      <c r="H66" s="35">
        <f>AIRFLOW!H34</f>
        <v>1451.5233956413097</v>
      </c>
      <c r="I66" s="36">
        <f>AIRFLOW!I34</f>
        <v>326.00536531873587</v>
      </c>
      <c r="J66" s="37">
        <f>AIRFLOW!J34</f>
        <v>0.4370045111511205</v>
      </c>
      <c r="K66" s="38">
        <f>AIRFLOW!K34</f>
        <v>22.46560705226801</v>
      </c>
      <c r="L66" s="2"/>
      <c r="M66" s="2"/>
    </row>
    <row r="67" spans="1:13" ht="15.75">
      <c r="A67" s="34">
        <f>AIRFLOW!A35*25.4</f>
        <v>6.35</v>
      </c>
      <c r="B67" s="101">
        <f>AIRFLOW!B35*25.4</f>
        <v>4082.1101999999996</v>
      </c>
      <c r="C67" s="102">
        <f>AIRFLOW!C35</f>
        <v>1277.21</v>
      </c>
      <c r="D67" s="103">
        <f>AIRFLOW!D35</f>
        <v>5.795536666666667</v>
      </c>
      <c r="E67" s="104">
        <f>AIRFLOW!E35</f>
        <v>22566</v>
      </c>
      <c r="F67" s="35">
        <f>25.4*AIRFLOW!F35</f>
        <v>4250.413288772909</v>
      </c>
      <c r="G67" s="36">
        <f>AIRFLOW!G35*0.472</f>
        <v>4.862050974115185</v>
      </c>
      <c r="H67" s="35">
        <f>AIRFLOW!H35</f>
        <v>1316.6842459176596</v>
      </c>
      <c r="I67" s="36">
        <f>AIRFLOW!I35</f>
        <v>202.30638736662254</v>
      </c>
      <c r="J67" s="37">
        <f>AIRFLOW!J35</f>
        <v>0.2711881868185289</v>
      </c>
      <c r="K67" s="38">
        <f>AIRFLOW!K35</f>
        <v>15.368018119366397</v>
      </c>
      <c r="L67" s="2"/>
      <c r="M67" s="2"/>
    </row>
    <row r="68" spans="1:13" ht="15.75">
      <c r="A68" s="34">
        <f>AIRFLOW!A36*25.4</f>
        <v>0</v>
      </c>
      <c r="B68" s="101">
        <f>AIRFLOW!B36*25.4</f>
        <v>4867.266533333333</v>
      </c>
      <c r="C68" s="102">
        <f>AIRFLOW!C36</f>
        <v>1075.4566666666667</v>
      </c>
      <c r="D68" s="103">
        <f>AIRFLOW!D36</f>
        <v>4.835706666666667</v>
      </c>
      <c r="E68" s="104">
        <f>AIRFLOW!E36</f>
        <v>24778</v>
      </c>
      <c r="F68" s="35">
        <f>25.4*AIRFLOW!F36</f>
        <v>5067.941172504272</v>
      </c>
      <c r="G68" s="36">
        <f>AIRFLOW!G36*0.472</f>
        <v>0</v>
      </c>
      <c r="H68" s="35">
        <f>AIRFLOW!H36</f>
        <v>1108.695398694905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357.1934576451775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0.26278015596353266</v>
      </c>
      <c r="C74" s="102">
        <f>AIRFLOW!C26</f>
        <v>1535.006666666667</v>
      </c>
      <c r="D74" s="103">
        <f>AIRFLOW!D26</f>
        <v>7.074809999999999</v>
      </c>
      <c r="E74" s="107">
        <f>AIRFLOW!E26</f>
        <v>20487</v>
      </c>
      <c r="F74" s="41">
        <f>AIRFLOW!F26*(0.07355/0.2952998)</f>
        <v>0.27361443278361686</v>
      </c>
      <c r="G74" s="41">
        <f>AIRFLOW!G26*0.472*(0.001*3600)</f>
        <v>94.32495474197175</v>
      </c>
      <c r="H74" s="40">
        <f>AIRFLOW!H26</f>
        <v>1582.448536559047</v>
      </c>
      <c r="I74" s="42">
        <f>AIRFLOW!I26</f>
        <v>7.157586848905409</v>
      </c>
      <c r="J74" s="43">
        <f>AIRFLOW!J26</f>
        <v>0.009594620440891969</v>
      </c>
      <c r="K74" s="41">
        <f>AIRFLOW!K26</f>
        <v>0.4523098422301522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0.8443859545451775</v>
      </c>
      <c r="C75" s="102">
        <f>AIRFLOW!C27</f>
        <v>1537.54</v>
      </c>
      <c r="D75" s="103">
        <f>AIRFLOW!D27</f>
        <v>7.073809999999999</v>
      </c>
      <c r="E75" s="107">
        <f>AIRFLOW!E27</f>
        <v>20461</v>
      </c>
      <c r="F75" s="41">
        <f>AIRFLOW!F27*(0.07355/0.2952998)</f>
        <v>0.8791995086394336</v>
      </c>
      <c r="G75" s="41">
        <f>AIRFLOW!G27*0.472*(0.001*3600)</f>
        <v>93.85405846580564</v>
      </c>
      <c r="H75" s="40">
        <f>AIRFLOW!H27</f>
        <v>1585.0601666665923</v>
      </c>
      <c r="I75" s="42">
        <f>AIRFLOW!I27</f>
        <v>22.88458607740971</v>
      </c>
      <c r="J75" s="43">
        <f>AIRFLOW!J27</f>
        <v>0.030676388843712755</v>
      </c>
      <c r="K75" s="41">
        <f>AIRFLOW!K27</f>
        <v>1.4438096083856233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1.7124342859922923</v>
      </c>
      <c r="C76" s="102">
        <f>AIRFLOW!C28</f>
        <v>1530.5466666666664</v>
      </c>
      <c r="D76" s="103">
        <f>AIRFLOW!D28</f>
        <v>7.0407633333333335</v>
      </c>
      <c r="E76" s="107">
        <f>AIRFLOW!E28</f>
        <v>20462</v>
      </c>
      <c r="F76" s="41">
        <f>AIRFLOW!F28*(0.07355/0.2952998)</f>
        <v>1.7830369805626483</v>
      </c>
      <c r="G76" s="41">
        <f>AIRFLOW!G28*0.472*(0.001*3600)</f>
        <v>93.4647637635832</v>
      </c>
      <c r="H76" s="40">
        <f>AIRFLOW!H28</f>
        <v>1577.850693027605</v>
      </c>
      <c r="I76" s="42">
        <f>AIRFLOW!I28</f>
        <v>46.21691552019462</v>
      </c>
      <c r="J76" s="43">
        <f>AIRFLOW!J28</f>
        <v>0.061952969866212626</v>
      </c>
      <c r="K76" s="41">
        <f>AIRFLOW!K28</f>
        <v>2.929358768409132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3.8744661865670076</v>
      </c>
      <c r="C77" s="102">
        <f>AIRFLOW!C29</f>
        <v>1527.8866666666665</v>
      </c>
      <c r="D77" s="103">
        <f>AIRFLOW!D29</f>
        <v>7.02324</v>
      </c>
      <c r="E77" s="107">
        <f>AIRFLOW!E29</f>
        <v>20402</v>
      </c>
      <c r="F77" s="41">
        <f>AIRFLOW!F29*(0.07355/0.2952998)</f>
        <v>4.034208230411249</v>
      </c>
      <c r="G77" s="41">
        <f>AIRFLOW!G29*0.472*(0.001*3600)</f>
        <v>89.03248282842847</v>
      </c>
      <c r="H77" s="40">
        <f>AIRFLOW!H29</f>
        <v>1575.1084814146823</v>
      </c>
      <c r="I77" s="42">
        <f>AIRFLOW!I29</f>
        <v>99.60575715224651</v>
      </c>
      <c r="J77" s="43">
        <f>AIRFLOW!J29</f>
        <v>0.13351978170542425</v>
      </c>
      <c r="K77" s="41">
        <f>AIRFLOW!K29</f>
        <v>6.324919584139653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6.085052411142846</v>
      </c>
      <c r="C78" s="102">
        <f>AIRFLOW!C30</f>
        <v>1521.96</v>
      </c>
      <c r="D78" s="103">
        <f>AIRFLOW!D30</f>
        <v>6.9967</v>
      </c>
      <c r="E78" s="107">
        <f>AIRFLOW!E30</f>
        <v>20394</v>
      </c>
      <c r="F78" s="41">
        <f>AIRFLOW!F30*(0.07355/0.2952998)</f>
        <v>6.335935671506659</v>
      </c>
      <c r="G78" s="41">
        <f>AIRFLOW!G30*0.472*(0.001*3600)</f>
        <v>84.14191869890601</v>
      </c>
      <c r="H78" s="40">
        <f>AIRFLOW!H30</f>
        <v>1568.998641505188</v>
      </c>
      <c r="I78" s="42">
        <f>AIRFLOW!I30</f>
        <v>147.84175414597152</v>
      </c>
      <c r="J78" s="43">
        <f>AIRFLOW!J30</f>
        <v>0.1981792951018385</v>
      </c>
      <c r="K78" s="41">
        <f>AIRFLOW!K30</f>
        <v>9.424411461826423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9.671827399363856</v>
      </c>
      <c r="C79" s="102">
        <f>AIRFLOW!C31</f>
        <v>1531.28</v>
      </c>
      <c r="D79" s="103">
        <f>AIRFLOW!D31</f>
        <v>7.031246666666667</v>
      </c>
      <c r="E79" s="107">
        <f>AIRFLOW!E31</f>
        <v>20402</v>
      </c>
      <c r="F79" s="41">
        <f>AIRFLOW!F31*(0.07355/0.2952998)</f>
        <v>10.070591358600279</v>
      </c>
      <c r="G79" s="41">
        <f>AIRFLOW!G31*0.472*(0.001*3600)</f>
        <v>77.3982807677337</v>
      </c>
      <c r="H79" s="40">
        <f>AIRFLOW!H31</f>
        <v>1578.6066912166314</v>
      </c>
      <c r="I79" s="42">
        <f>AIRFLOW!I31</f>
        <v>216.15325341619962</v>
      </c>
      <c r="J79" s="43">
        <f>AIRFLOW!J31</f>
        <v>0.28974966945871267</v>
      </c>
      <c r="K79" s="41">
        <f>AIRFLOW!K31</f>
        <v>13.696715191028483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15.202676573660622</v>
      </c>
      <c r="C80" s="102">
        <f>AIRFLOW!C32</f>
        <v>1526.8866666666665</v>
      </c>
      <c r="D80" s="103">
        <f>AIRFLOW!D32</f>
        <v>7.012723333333334</v>
      </c>
      <c r="E80" s="107">
        <f>AIRFLOW!E32</f>
        <v>20399</v>
      </c>
      <c r="F80" s="41">
        <f>AIRFLOW!F32*(0.07355/0.2952998)</f>
        <v>15.829474308068338</v>
      </c>
      <c r="G80" s="41">
        <f>AIRFLOW!G32*0.472*(0.001*3600)</f>
        <v>66.87774193368591</v>
      </c>
      <c r="H80" s="40">
        <f>AIRFLOW!H32</f>
        <v>1574.0775747932828</v>
      </c>
      <c r="I80" s="42">
        <f>AIRFLOW!I32</f>
        <v>293.57307038991723</v>
      </c>
      <c r="J80" s="43">
        <f>AIRFLOW!J32</f>
        <v>0.3935295849730794</v>
      </c>
      <c r="K80" s="41">
        <f>AIRFLOW!K32</f>
        <v>18.65620159626262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23.50830287276411</v>
      </c>
      <c r="C81" s="102">
        <f>AIRFLOW!C33</f>
        <v>1494.74</v>
      </c>
      <c r="D81" s="103">
        <f>AIRFLOW!D33</f>
        <v>6.861016666666667</v>
      </c>
      <c r="E81" s="107">
        <f>AIRFLOW!E33</f>
        <v>20645</v>
      </c>
      <c r="F81" s="41">
        <f>AIRFLOW!F33*(0.07355/0.2952998)</f>
        <v>24.477536869753035</v>
      </c>
      <c r="G81" s="41">
        <f>AIRFLOW!G33*0.472*(0.001*3600)</f>
        <v>52.85638310271349</v>
      </c>
      <c r="H81" s="40">
        <f>AIRFLOW!H33</f>
        <v>1540.9373632706936</v>
      </c>
      <c r="I81" s="42">
        <f>AIRFLOW!I33</f>
        <v>358.8109984146825</v>
      </c>
      <c r="J81" s="43">
        <f>AIRFLOW!J33</f>
        <v>0.4809798906363037</v>
      </c>
      <c r="K81" s="41">
        <f>AIRFLOW!K33</f>
        <v>23.285477733164345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32.522588343552336</v>
      </c>
      <c r="C82" s="102">
        <f>AIRFLOW!C34</f>
        <v>1408.006666666667</v>
      </c>
      <c r="D82" s="103">
        <f>AIRFLOW!D34</f>
        <v>6.441433333333333</v>
      </c>
      <c r="E82" s="107">
        <f>AIRFLOW!E34</f>
        <v>21258</v>
      </c>
      <c r="F82" s="41">
        <f>AIRFLOW!F34*(0.07355/0.2952998)</f>
        <v>33.86347621892367</v>
      </c>
      <c r="G82" s="41">
        <f>AIRFLOW!G34*0.472*(0.001*3600)</f>
        <v>34.715767288570554</v>
      </c>
      <c r="H82" s="40">
        <f>AIRFLOW!H34</f>
        <v>1451.5233956413097</v>
      </c>
      <c r="I82" s="42">
        <f>AIRFLOW!I34</f>
        <v>326.00536531873587</v>
      </c>
      <c r="J82" s="43">
        <f>AIRFLOW!J34</f>
        <v>0.4370045111511205</v>
      </c>
      <c r="K82" s="41">
        <f>AIRFLOW!K34</f>
        <v>22.46560705226801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40.028612108778944</v>
      </c>
      <c r="C83" s="102">
        <f>AIRFLOW!C35</f>
        <v>1277.21</v>
      </c>
      <c r="D83" s="103">
        <f>AIRFLOW!D35</f>
        <v>5.795536666666667</v>
      </c>
      <c r="E83" s="107">
        <f>AIRFLOW!E35</f>
        <v>22566</v>
      </c>
      <c r="F83" s="41">
        <f>AIRFLOW!F35*(0.07355/0.2952998)</f>
        <v>41.67896908767682</v>
      </c>
      <c r="G83" s="41">
        <f>AIRFLOW!G35*0.472*(0.001*3600)</f>
        <v>17.503383506814668</v>
      </c>
      <c r="H83" s="40">
        <f>AIRFLOW!H35</f>
        <v>1316.6842459176596</v>
      </c>
      <c r="I83" s="42">
        <f>AIRFLOW!I35</f>
        <v>202.30638736662254</v>
      </c>
      <c r="J83" s="43">
        <f>AIRFLOW!J35</f>
        <v>0.2711881868185289</v>
      </c>
      <c r="K83" s="41">
        <f>AIRFLOW!K35</f>
        <v>15.368018119366397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47.72774730403927</v>
      </c>
      <c r="C84" s="102">
        <f>AIRFLOW!C36</f>
        <v>1075.4566666666667</v>
      </c>
      <c r="D84" s="103">
        <f>AIRFLOW!D36</f>
        <v>4.835706666666667</v>
      </c>
      <c r="E84" s="107">
        <f>AIRFLOW!E36</f>
        <v>24778</v>
      </c>
      <c r="F84" s="41">
        <f>AIRFLOW!F36*(0.07355/0.2952998)</f>
        <v>49.695535261219526</v>
      </c>
      <c r="G84" s="41">
        <f>AIRFLOW!G36*0.472*(0.001*3600)</f>
        <v>0</v>
      </c>
      <c r="H84" s="40">
        <f>AIRFLOW!H36</f>
        <v>1108.695398694905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357.1934576451775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1062752886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