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<sst xmlns="http://schemas.openxmlformats.org/spreadsheetml/2006/main" count="78" uniqueCount="30">
  <si>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</si>
  <si>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</si>
  <si>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</si>
  <si>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</si>
  <si>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</si>
  <si>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</si>
  <si>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</si>
  <si>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</si>
  <si>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</si>
  <si>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</si>
  <si>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</si>
  <si>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</si>
  <si>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</si>
  <si>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</si>
  <si>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</si>
  <si>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</si>
  <si>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</si>
  <si>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</si>
  <si>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</si>
  <si>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</si>
  <si>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</si>
  <si>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</si>
  <si>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</si>
  <si>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</si>
  <si>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</si>
  <si>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220 volts, corrected to standard atmospheric conditions:  Minimum sealed vacuum = 171.97 inH20, 4368 mmH20 or 42.83 Pa, Maximum open watts = 1623 watts.</t>
  </si>
  <si>
    <t>LIGHTHOUSE</t>
  </si>
  <si>
    <t>VACUUM</t>
  </si>
  <si>
    <t>MOTORS</t>
  </si>
  <si>
    <t>LH-HVLP-5S-220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</si>
</sst>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54.20041410545667</c:v>
                </c:pt>
                <c:pt idx="1">
                  <c:v>53.752087221829946</c:v>
                </c:pt>
                <c:pt idx="2">
                  <c:v>53.56728368862586</c:v>
                </c:pt>
                <c:pt idx="3">
                  <c:v>51.075319379698065</c:v>
                </c:pt>
                <c:pt idx="4">
                  <c:v>48.21609016168318</c:v>
                </c:pt>
                <c:pt idx="5">
                  <c:v>44.271901217495476</c:v>
                </c:pt>
                <c:pt idx="6">
                  <c:v>38.351590507811245</c:v>
                </c:pt>
                <c:pt idx="7">
                  <c:v>30.249974924803784</c:v>
                </c:pt>
                <c:pt idx="8">
                  <c:v>19.970546872838195</c:v>
                </c:pt>
                <c:pt idx="9">
                  <c:v>10.071209264568115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1.0464872945068417</c:v>
                </c:pt>
                <c:pt idx="1">
                  <c:v>3.3373069293042064</c:v>
                </c:pt>
                <c:pt idx="2">
                  <c:v>6.768327978338412</c:v>
                </c:pt>
                <c:pt idx="3">
                  <c:v>15.332832260746718</c:v>
                </c:pt>
                <c:pt idx="4">
                  <c:v>24.06923311024023</c:v>
                </c:pt>
                <c:pt idx="5">
                  <c:v>38.116112313649715</c:v>
                </c:pt>
                <c:pt idx="6">
                  <c:v>60.243348408500616</c:v>
                </c:pt>
                <c:pt idx="7">
                  <c:v>92.84066706634944</c:v>
                </c:pt>
                <c:pt idx="8">
                  <c:v>129.59245645400878</c:v>
                </c:pt>
                <c:pt idx="9">
                  <c:v>159.32163922350972</c:v>
                </c:pt>
                <c:pt idx="10">
                  <c:v>191.08017815782424</c:v>
                </c:pt>
              </c:numCache>
            </c:numRef>
          </c:yVal>
          <c:smooth val="0"/>
        </c:ser>
        <c:axId val="22317782"/>
        <c:axId val="6664231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54.20041410545667</c:v>
                </c:pt>
                <c:pt idx="1">
                  <c:v>53.752087221829946</c:v>
                </c:pt>
                <c:pt idx="2">
                  <c:v>53.56728368862586</c:v>
                </c:pt>
                <c:pt idx="3">
                  <c:v>51.075319379698065</c:v>
                </c:pt>
                <c:pt idx="4">
                  <c:v>48.21609016168318</c:v>
                </c:pt>
                <c:pt idx="5">
                  <c:v>44.271901217495476</c:v>
                </c:pt>
                <c:pt idx="6">
                  <c:v>38.351590507811245</c:v>
                </c:pt>
                <c:pt idx="7">
                  <c:v>30.249974924803784</c:v>
                </c:pt>
                <c:pt idx="8">
                  <c:v>19.970546872838195</c:v>
                </c:pt>
                <c:pt idx="9">
                  <c:v>10.071209264568115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6.656811304974063</c:v>
                </c:pt>
                <c:pt idx="1">
                  <c:v>21.054239544199174</c:v>
                </c:pt>
                <c:pt idx="2">
                  <c:v>42.55099809489039</c:v>
                </c:pt>
                <c:pt idx="3">
                  <c:v>91.90836734834345</c:v>
                </c:pt>
                <c:pt idx="4">
                  <c:v>136.19953827863898</c:v>
                </c:pt>
                <c:pt idx="5">
                  <c:v>198.0501159785938</c:v>
                </c:pt>
                <c:pt idx="6">
                  <c:v>271.15244813340024</c:v>
                </c:pt>
                <c:pt idx="7">
                  <c:v>329.6014999861923</c:v>
                </c:pt>
                <c:pt idx="8">
                  <c:v>303.73438665028283</c:v>
                </c:pt>
                <c:pt idx="9">
                  <c:v>188.31275505700864</c:v>
                </c:pt>
                <c:pt idx="10">
                  <c:v>0</c:v>
                </c:pt>
              </c:numCache>
            </c:numRef>
          </c:yVal>
          <c:smooth val="0"/>
        </c:ser>
        <c:axId val="62909888"/>
        <c:axId val="29318081"/>
      </c:scatterChart>
      <c:valAx>
        <c:axId val="22317782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66642311"/>
        <c:crosses val="autoZero"/>
        <c:crossBetween val="midCat"/>
        <c:dispUnits/>
        <c:majorUnit val="10"/>
      </c:valAx>
      <c:valAx>
        <c:axId val="66642311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2317782"/>
        <c:crosses val="autoZero"/>
        <c:crossBetween val="midCat"/>
        <c:dispUnits/>
      </c:valAx>
      <c:valAx>
        <c:axId val="62909888"/>
        <c:scaling>
          <c:orientation val="minMax"/>
        </c:scaling>
        <c:axPos val="b"/>
        <c:delete val="1"/>
        <c:majorTickMark val="in"/>
        <c:minorTickMark val="none"/>
        <c:tickLblPos val="nextTo"/>
        <c:crossAx val="29318081"/>
        <c:crosses val="max"/>
        <c:crossBetween val="midCat"/>
        <c:dispUnits/>
      </c:valAx>
      <c:valAx>
        <c:axId val="29318081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2909888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2536138"/>
        <c:axId val="25954331"/>
      </c:scatterChart>
      <c:valAx>
        <c:axId val="62536138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5954331"/>
        <c:crosses val="autoZero"/>
        <c:crossBetween val="midCat"/>
        <c:dispUnits/>
      </c:valAx>
      <c:valAx>
        <c:axId val="25954331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25361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25.582595457775547</c:v>
                </c:pt>
                <c:pt idx="1">
                  <c:v>25.370985168703733</c:v>
                </c:pt>
                <c:pt idx="2">
                  <c:v>25.283757901031404</c:v>
                </c:pt>
                <c:pt idx="3">
                  <c:v>24.107550747217484</c:v>
                </c:pt>
                <c:pt idx="4">
                  <c:v>22.757994556314458</c:v>
                </c:pt>
                <c:pt idx="5">
                  <c:v>20.896337374657865</c:v>
                </c:pt>
                <c:pt idx="6">
                  <c:v>18.101950719686908</c:v>
                </c:pt>
                <c:pt idx="7">
                  <c:v>14.277988164507384</c:v>
                </c:pt>
                <c:pt idx="8">
                  <c:v>9.426098123979628</c:v>
                </c:pt>
                <c:pt idx="9">
                  <c:v>4.75361077287615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26.58077728047378</c:v>
                </c:pt>
                <c:pt idx="1">
                  <c:v>84.76759600432683</c:v>
                </c:pt>
                <c:pt idx="2">
                  <c:v>171.91553064979567</c:v>
                </c:pt>
                <c:pt idx="3">
                  <c:v>389.45393942296664</c:v>
                </c:pt>
                <c:pt idx="4">
                  <c:v>611.3585210001019</c:v>
                </c:pt>
                <c:pt idx="5">
                  <c:v>968.1492527667027</c:v>
                </c:pt>
                <c:pt idx="6">
                  <c:v>1530.1810495759155</c:v>
                </c:pt>
                <c:pt idx="7">
                  <c:v>2358.1529434852755</c:v>
                </c:pt>
                <c:pt idx="8">
                  <c:v>3291.6483939318227</c:v>
                </c:pt>
                <c:pt idx="9">
                  <c:v>4046.7696362771467</c:v>
                </c:pt>
                <c:pt idx="10">
                  <c:v>4853.4365252087355</c:v>
                </c:pt>
              </c:numCache>
            </c:numRef>
          </c:yVal>
          <c:smooth val="0"/>
        </c:ser>
        <c:axId val="32262388"/>
        <c:axId val="21926037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25.582595457775547</c:v>
                </c:pt>
                <c:pt idx="1">
                  <c:v>25.370985168703733</c:v>
                </c:pt>
                <c:pt idx="2">
                  <c:v>25.283757901031404</c:v>
                </c:pt>
                <c:pt idx="3">
                  <c:v>24.107550747217484</c:v>
                </c:pt>
                <c:pt idx="4">
                  <c:v>22.757994556314458</c:v>
                </c:pt>
                <c:pt idx="5">
                  <c:v>20.896337374657865</c:v>
                </c:pt>
                <c:pt idx="6">
                  <c:v>18.101950719686908</c:v>
                </c:pt>
                <c:pt idx="7">
                  <c:v>14.277988164507384</c:v>
                </c:pt>
                <c:pt idx="8">
                  <c:v>9.426098123979628</c:v>
                </c:pt>
                <c:pt idx="9">
                  <c:v>4.75361077287615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6.656811304974063</c:v>
                </c:pt>
                <c:pt idx="1">
                  <c:v>21.054239544199174</c:v>
                </c:pt>
                <c:pt idx="2">
                  <c:v>42.55099809489039</c:v>
                </c:pt>
                <c:pt idx="3">
                  <c:v>91.90836734834345</c:v>
                </c:pt>
                <c:pt idx="4">
                  <c:v>136.19953827863898</c:v>
                </c:pt>
                <c:pt idx="5">
                  <c:v>198.0501159785938</c:v>
                </c:pt>
                <c:pt idx="6">
                  <c:v>271.15244813340024</c:v>
                </c:pt>
                <c:pt idx="7">
                  <c:v>329.6014999861923</c:v>
                </c:pt>
                <c:pt idx="8">
                  <c:v>303.73438665028283</c:v>
                </c:pt>
                <c:pt idx="9">
                  <c:v>188.31275505700864</c:v>
                </c:pt>
                <c:pt idx="10">
                  <c:v>0</c:v>
                </c:pt>
              </c:numCache>
            </c:numRef>
          </c:yVal>
          <c:smooth val="0"/>
        </c:ser>
        <c:axId val="63116606"/>
        <c:axId val="31178543"/>
      </c:scatterChart>
      <c:valAx>
        <c:axId val="32262388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21926037"/>
        <c:crosses val="autoZero"/>
        <c:crossBetween val="midCat"/>
        <c:dispUnits/>
        <c:majorUnit val="5"/>
      </c:valAx>
      <c:valAx>
        <c:axId val="21926037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32262388"/>
        <c:crosses val="autoZero"/>
        <c:crossBetween val="midCat"/>
        <c:dispUnits/>
      </c:valAx>
      <c:valAx>
        <c:axId val="63116606"/>
        <c:scaling>
          <c:orientation val="minMax"/>
        </c:scaling>
        <c:axPos val="b"/>
        <c:delete val="1"/>
        <c:majorTickMark val="in"/>
        <c:minorTickMark val="none"/>
        <c:tickLblPos val="nextTo"/>
        <c:crossAx val="31178543"/>
        <c:crosses val="max"/>
        <c:crossBetween val="midCat"/>
        <c:dispUnits/>
      </c:valAx>
      <c:valAx>
        <c:axId val="31178543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3116606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1066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90550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L22" sqref="L22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7"/>
      <c r="B2" s="117"/>
      <c r="C2" s="117"/>
      <c r="D2" s="54"/>
      <c r="E2" s="54"/>
      <c r="F2" s="54"/>
      <c r="G2" s="55"/>
      <c r="H2" s="118"/>
      <c r="I2" s="118"/>
      <c r="J2" s="118"/>
      <c r="K2" s="118"/>
      <c r="L2" s="118"/>
      <c r="M2" s="118"/>
      <c r="N2" s="3"/>
    </row>
    <row r="3" spans="1:14" ht="24.75">
      <c r="A3" s="117" t="s">
        <v>20</v>
      </c>
      <c r="B3" s="117"/>
      <c r="C3" s="117"/>
      <c r="D3" s="56"/>
      <c r="E3" s="56"/>
      <c r="F3" s="56"/>
      <c r="G3" s="57"/>
      <c r="H3" s="119"/>
      <c r="I3" s="119"/>
      <c r="J3" s="119"/>
      <c r="K3" s="119"/>
      <c r="L3" s="119"/>
      <c r="M3" s="119"/>
      <c r="N3" s="3"/>
    </row>
    <row r="4" spans="1:14" ht="24.75">
      <c r="A4" s="122" t="s">
        <v>21</v>
      </c>
      <c r="B4" s="122"/>
      <c r="C4" s="122"/>
      <c r="D4" s="58"/>
      <c r="E4" s="59"/>
      <c r="F4" s="59"/>
      <c r="G4" s="59"/>
      <c r="H4" s="2"/>
      <c r="I4" s="2"/>
      <c r="J4" s="125" t="s">
        <v>26</v>
      </c>
      <c r="K4" s="125"/>
      <c r="L4" s="126"/>
      <c r="M4" s="60"/>
      <c r="N4" s="4"/>
    </row>
    <row r="5" spans="1:14" ht="24.75">
      <c r="A5" s="2"/>
      <c r="B5" s="55"/>
      <c r="C5" s="55"/>
      <c r="D5" s="55"/>
      <c r="E5" s="55"/>
      <c r="F5" s="55"/>
      <c r="G5" s="61"/>
      <c r="H5" s="62"/>
      <c r="I5" s="62"/>
      <c r="J5" s="127" t="s">
        <v>27</v>
      </c>
      <c r="K5" s="127"/>
      <c r="L5" s="127"/>
      <c r="M5" s="60"/>
      <c r="N5" s="4"/>
    </row>
    <row r="6" spans="1:14" ht="24.75">
      <c r="A6" s="56"/>
      <c r="B6" s="63"/>
      <c r="C6" s="64"/>
      <c r="D6" s="64"/>
      <c r="E6" s="58"/>
      <c r="F6" s="58"/>
      <c r="G6" s="65"/>
      <c r="H6" s="65"/>
      <c r="I6" s="65"/>
      <c r="J6" s="127" t="s">
        <v>28</v>
      </c>
      <c r="K6" s="128"/>
      <c r="L6" s="128"/>
      <c r="M6" s="60"/>
      <c r="N6" s="4"/>
    </row>
    <row r="7" spans="1:14" ht="24.75">
      <c r="A7" s="66" t="s">
        <v>22</v>
      </c>
      <c r="B7" s="67">
        <v>220</v>
      </c>
      <c r="C7" s="64"/>
      <c r="D7" s="64"/>
      <c r="E7" s="58"/>
      <c r="F7" s="58"/>
      <c r="G7" s="65"/>
      <c r="H7" s="65"/>
      <c r="I7" s="65"/>
      <c r="J7" s="128"/>
      <c r="K7" s="128"/>
      <c r="L7" s="128"/>
      <c r="M7" s="60"/>
      <c r="N7" s="4"/>
    </row>
    <row r="8" spans="1:14" ht="24.75">
      <c r="A8" s="56"/>
      <c r="B8" s="63"/>
      <c r="C8" s="64"/>
      <c r="D8" s="64"/>
      <c r="E8" s="58"/>
      <c r="F8" s="58"/>
      <c r="G8" s="65"/>
      <c r="H8" s="65"/>
      <c r="I8" s="65"/>
      <c r="J8" s="127" t="s">
        <v>29</v>
      </c>
      <c r="K8" s="128"/>
      <c r="L8" s="128"/>
      <c r="M8" s="60"/>
      <c r="N8" s="4"/>
    </row>
    <row r="9" spans="1:14" ht="15.75">
      <c r="A9" s="63"/>
      <c r="B9" s="63"/>
      <c r="C9" s="64"/>
      <c r="D9" s="64"/>
      <c r="E9" s="58"/>
      <c r="F9" s="58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1.0050496666666666</v>
      </c>
      <c r="C26" s="85">
        <v>1393.293333333333</v>
      </c>
      <c r="D26" s="86">
        <v>6.688776666666667</v>
      </c>
      <c r="E26" s="87">
        <v>19797</v>
      </c>
      <c r="F26" s="45">
        <v>1.0464872945068417</v>
      </c>
      <c r="G26" s="45">
        <v>54.20041410545667</v>
      </c>
      <c r="H26" s="46">
        <v>1436.3553228851185</v>
      </c>
      <c r="I26" s="47">
        <v>6.656811304974063</v>
      </c>
      <c r="J26" s="48">
        <v>0.00892333955090357</v>
      </c>
      <c r="K26" s="47">
        <v>0.46368235824217696</v>
      </c>
      <c r="L26" s="20"/>
      <c r="M26" s="20"/>
    </row>
    <row r="27" spans="1:13" ht="15" customHeight="1">
      <c r="A27" s="44">
        <v>1.5</v>
      </c>
      <c r="B27" s="84">
        <v>3.20516</v>
      </c>
      <c r="C27" s="85">
        <v>1404.61</v>
      </c>
      <c r="D27" s="86">
        <v>6.752363333333332</v>
      </c>
      <c r="E27" s="87">
        <v>19831</v>
      </c>
      <c r="F27" s="45">
        <v>3.3373069293042064</v>
      </c>
      <c r="G27" s="45">
        <v>53.752087221829946</v>
      </c>
      <c r="H27" s="46">
        <v>1448.0217494839562</v>
      </c>
      <c r="I27" s="47">
        <v>21.054239544199174</v>
      </c>
      <c r="J27" s="48">
        <v>0.02822284121206323</v>
      </c>
      <c r="K27" s="47">
        <v>1.4541200555300922</v>
      </c>
      <c r="L27" s="20"/>
      <c r="M27" s="20"/>
    </row>
    <row r="28" spans="1:13" ht="15" customHeight="1">
      <c r="A28" s="44">
        <v>1.25</v>
      </c>
      <c r="B28" s="84">
        <v>6.500323333333333</v>
      </c>
      <c r="C28" s="85">
        <v>1405.676666666667</v>
      </c>
      <c r="D28" s="86">
        <v>6.746356666666666</v>
      </c>
      <c r="E28" s="87">
        <v>19829</v>
      </c>
      <c r="F28" s="45">
        <v>6.768327978338412</v>
      </c>
      <c r="G28" s="45">
        <v>53.56728368862586</v>
      </c>
      <c r="H28" s="46">
        <v>1449.121383213449</v>
      </c>
      <c r="I28" s="47">
        <v>42.55099809489039</v>
      </c>
      <c r="J28" s="48">
        <v>0.05703887144087184</v>
      </c>
      <c r="K28" s="47">
        <v>2.9368208984478024</v>
      </c>
      <c r="L28" s="20"/>
      <c r="M28" s="20"/>
    </row>
    <row r="29" spans="1:14" ht="15" customHeight="1">
      <c r="A29" s="44">
        <v>1</v>
      </c>
      <c r="B29" s="84">
        <v>14.725700000000002</v>
      </c>
      <c r="C29" s="85">
        <v>1406.3433333333332</v>
      </c>
      <c r="D29" s="86">
        <v>6.7403466666666665</v>
      </c>
      <c r="E29" s="87">
        <v>19809</v>
      </c>
      <c r="F29" s="45">
        <v>15.332832260746718</v>
      </c>
      <c r="G29" s="45">
        <v>51.075319379698065</v>
      </c>
      <c r="H29" s="46">
        <v>1449.808654294382</v>
      </c>
      <c r="I29" s="47">
        <v>91.90836734834345</v>
      </c>
      <c r="J29" s="48">
        <v>0.12320156481011185</v>
      </c>
      <c r="K29" s="47">
        <v>6.341172616624818</v>
      </c>
      <c r="L29" s="20"/>
      <c r="M29" s="20"/>
      <c r="N29" s="10"/>
    </row>
    <row r="30" spans="1:13" ht="15" customHeight="1">
      <c r="A30" s="44">
        <v>0.875</v>
      </c>
      <c r="B30" s="84">
        <v>23.11616666666667</v>
      </c>
      <c r="C30" s="85">
        <v>1401.0133333333333</v>
      </c>
      <c r="D30" s="86">
        <v>6.71331</v>
      </c>
      <c r="E30" s="87">
        <v>19773</v>
      </c>
      <c r="F30" s="45">
        <v>24.06923311024023</v>
      </c>
      <c r="G30" s="45">
        <v>48.21609016168318</v>
      </c>
      <c r="H30" s="46">
        <v>1444.313922002323</v>
      </c>
      <c r="I30" s="47">
        <v>136.19953827863898</v>
      </c>
      <c r="J30" s="48">
        <v>0.18257310761211656</v>
      </c>
      <c r="K30" s="47">
        <v>9.432697056459697</v>
      </c>
      <c r="L30" s="20"/>
      <c r="M30" s="20"/>
    </row>
    <row r="31" spans="1:13" ht="15" customHeight="1">
      <c r="A31" s="44">
        <v>0.75</v>
      </c>
      <c r="B31" s="84">
        <v>36.606833333333334</v>
      </c>
      <c r="C31" s="85">
        <v>1402.6133333333335</v>
      </c>
      <c r="D31" s="86">
        <v>6.728833333333333</v>
      </c>
      <c r="E31" s="87">
        <v>19760</v>
      </c>
      <c r="F31" s="45">
        <v>38.116112313649715</v>
      </c>
      <c r="G31" s="45">
        <v>44.271901217495476</v>
      </c>
      <c r="H31" s="46">
        <v>1445.963372596562</v>
      </c>
      <c r="I31" s="47">
        <v>198.0501159785938</v>
      </c>
      <c r="J31" s="48">
        <v>0.2654827291938254</v>
      </c>
      <c r="K31" s="47">
        <v>13.70038469784741</v>
      </c>
      <c r="L31" s="20"/>
      <c r="M31" s="20"/>
    </row>
    <row r="32" spans="1:13" ht="15" customHeight="1">
      <c r="A32" s="44">
        <v>0.625</v>
      </c>
      <c r="B32" s="84">
        <v>57.8579</v>
      </c>
      <c r="C32" s="85">
        <v>1399.62</v>
      </c>
      <c r="D32" s="86">
        <v>6.7078</v>
      </c>
      <c r="E32" s="87">
        <v>19743</v>
      </c>
      <c r="F32" s="45">
        <v>60.243348408500616</v>
      </c>
      <c r="G32" s="45">
        <v>38.351590507811245</v>
      </c>
      <c r="H32" s="46">
        <v>1442.8775254431728</v>
      </c>
      <c r="I32" s="47">
        <v>271.15244813340024</v>
      </c>
      <c r="J32" s="48">
        <v>0.36347513154611294</v>
      </c>
      <c r="K32" s="47">
        <v>18.798251963903564</v>
      </c>
      <c r="L32" s="20"/>
      <c r="M32" s="20"/>
    </row>
    <row r="33" spans="1:14" ht="15" customHeight="1">
      <c r="A33" s="44">
        <v>0.5</v>
      </c>
      <c r="B33" s="84">
        <v>89.16446666666667</v>
      </c>
      <c r="C33" s="85">
        <v>1375.1266666666668</v>
      </c>
      <c r="D33" s="86">
        <v>6.57111</v>
      </c>
      <c r="E33" s="87">
        <v>19968</v>
      </c>
      <c r="F33" s="45">
        <v>92.84066706634944</v>
      </c>
      <c r="G33" s="45">
        <v>30.249974924803784</v>
      </c>
      <c r="H33" s="46">
        <v>1417.6271859296946</v>
      </c>
      <c r="I33" s="47">
        <v>329.6014999861923</v>
      </c>
      <c r="J33" s="48">
        <v>0.4418250670056198</v>
      </c>
      <c r="K33" s="47">
        <v>23.256708362372688</v>
      </c>
      <c r="L33" s="20"/>
      <c r="M33" s="20"/>
      <c r="N33" s="17"/>
    </row>
    <row r="34" spans="1:13" ht="15" customHeight="1">
      <c r="A34" s="44">
        <v>0.375</v>
      </c>
      <c r="B34" s="84">
        <v>124.461</v>
      </c>
      <c r="C34" s="85">
        <v>1302.8366666666668</v>
      </c>
      <c r="D34" s="86">
        <v>6.21612</v>
      </c>
      <c r="E34" s="87">
        <v>20579</v>
      </c>
      <c r="F34" s="45">
        <v>129.59245645400878</v>
      </c>
      <c r="G34" s="45">
        <v>19.970546872838195</v>
      </c>
      <c r="H34" s="46">
        <v>1343.1029462687243</v>
      </c>
      <c r="I34" s="47">
        <v>303.73438665028283</v>
      </c>
      <c r="J34" s="48">
        <v>0.4071506523462236</v>
      </c>
      <c r="K34" s="47">
        <v>22.618436544038058</v>
      </c>
      <c r="L34" s="20"/>
      <c r="M34" s="20"/>
    </row>
    <row r="35" spans="1:13" ht="15" customHeight="1">
      <c r="A35" s="44">
        <v>0.25</v>
      </c>
      <c r="B35" s="84">
        <v>153.013</v>
      </c>
      <c r="C35" s="85">
        <v>1174.6366666666665</v>
      </c>
      <c r="D35" s="86">
        <v>5.569223333333333</v>
      </c>
      <c r="E35" s="87">
        <v>21782</v>
      </c>
      <c r="F35" s="45">
        <v>159.32163922350972</v>
      </c>
      <c r="G35" s="45">
        <v>10.071209264568115</v>
      </c>
      <c r="H35" s="46">
        <v>1210.9407174053079</v>
      </c>
      <c r="I35" s="47">
        <v>188.31275505700864</v>
      </c>
      <c r="J35" s="48">
        <v>0.25242996656435474</v>
      </c>
      <c r="K35" s="47">
        <v>15.55317327772466</v>
      </c>
      <c r="L35" s="20"/>
      <c r="M35" s="20"/>
    </row>
    <row r="36" spans="1:14" ht="15" customHeight="1">
      <c r="A36" s="44">
        <v>0</v>
      </c>
      <c r="B36" s="84">
        <v>183.514</v>
      </c>
      <c r="C36" s="85">
        <v>999.9733333333334</v>
      </c>
      <c r="D36" s="86">
        <v>4.692506666666667</v>
      </c>
      <c r="E36" s="87">
        <v>23979</v>
      </c>
      <c r="F36" s="45">
        <v>191.08017815782424</v>
      </c>
      <c r="G36" s="45">
        <v>0</v>
      </c>
      <c r="H36" s="46">
        <v>1030.879130556266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330.24963487804456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3" t="s">
        <v>18</v>
      </c>
      <c r="B55" s="124"/>
      <c r="C55" s="124"/>
      <c r="D55" s="124"/>
      <c r="E55" s="124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25.528261533333332</v>
      </c>
      <c r="C58" s="102">
        <f>AIRFLOW!C26</f>
        <v>1393.293333333333</v>
      </c>
      <c r="D58" s="103">
        <f>AIRFLOW!D26</f>
        <v>6.688776666666667</v>
      </c>
      <c r="E58" s="104">
        <f>AIRFLOW!E26</f>
        <v>19797</v>
      </c>
      <c r="F58" s="35">
        <f>25.4*AIRFLOW!F26</f>
        <v>26.58077728047378</v>
      </c>
      <c r="G58" s="36">
        <f>AIRFLOW!G26*0.472</f>
        <v>25.582595457775547</v>
      </c>
      <c r="H58" s="35">
        <f>AIRFLOW!H26</f>
        <v>1436.3553228851185</v>
      </c>
      <c r="I58" s="36">
        <f>AIRFLOW!I26</f>
        <v>6.656811304974063</v>
      </c>
      <c r="J58" s="37">
        <f>AIRFLOW!J26</f>
        <v>0.00892333955090357</v>
      </c>
      <c r="K58" s="38">
        <f>AIRFLOW!K26</f>
        <v>0.46368235824217696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81.411064</v>
      </c>
      <c r="C59" s="102">
        <f>AIRFLOW!C27</f>
        <v>1404.61</v>
      </c>
      <c r="D59" s="103">
        <f>AIRFLOW!D27</f>
        <v>6.752363333333332</v>
      </c>
      <c r="E59" s="104">
        <f>AIRFLOW!E27</f>
        <v>19831</v>
      </c>
      <c r="F59" s="35">
        <f>25.4*AIRFLOW!F27</f>
        <v>84.76759600432683</v>
      </c>
      <c r="G59" s="36">
        <f>AIRFLOW!G27*0.472</f>
        <v>25.370985168703733</v>
      </c>
      <c r="H59" s="35">
        <f>AIRFLOW!H27</f>
        <v>1448.0217494839562</v>
      </c>
      <c r="I59" s="36">
        <f>AIRFLOW!I27</f>
        <v>21.054239544199174</v>
      </c>
      <c r="J59" s="37">
        <f>AIRFLOW!J27</f>
        <v>0.02822284121206323</v>
      </c>
      <c r="K59" s="38">
        <f>AIRFLOW!K27</f>
        <v>1.4541200555300922</v>
      </c>
      <c r="L59" s="2"/>
      <c r="M59" s="2"/>
    </row>
    <row r="60" spans="1:13" ht="15.75">
      <c r="A60" s="34">
        <f>AIRFLOW!A28*25.4</f>
        <v>31.75</v>
      </c>
      <c r="B60" s="101">
        <f>AIRFLOW!B28*25.4</f>
        <v>165.10821266666665</v>
      </c>
      <c r="C60" s="102">
        <f>AIRFLOW!C28</f>
        <v>1405.676666666667</v>
      </c>
      <c r="D60" s="103">
        <f>AIRFLOW!D28</f>
        <v>6.746356666666666</v>
      </c>
      <c r="E60" s="104">
        <f>AIRFLOW!E28</f>
        <v>19829</v>
      </c>
      <c r="F60" s="35">
        <f>25.4*AIRFLOW!F28</f>
        <v>171.91553064979567</v>
      </c>
      <c r="G60" s="36">
        <f>AIRFLOW!G28*0.472</f>
        <v>25.283757901031404</v>
      </c>
      <c r="H60" s="35">
        <f>AIRFLOW!H28</f>
        <v>1449.121383213449</v>
      </c>
      <c r="I60" s="36">
        <f>AIRFLOW!I28</f>
        <v>42.55099809489039</v>
      </c>
      <c r="J60" s="37">
        <f>AIRFLOW!J28</f>
        <v>0.05703887144087184</v>
      </c>
      <c r="K60" s="38">
        <f>AIRFLOW!K28</f>
        <v>2.9368208984478024</v>
      </c>
      <c r="L60" s="2"/>
      <c r="M60" s="2"/>
    </row>
    <row r="61" spans="1:13" ht="15.75">
      <c r="A61" s="34">
        <f>AIRFLOW!A29*25.4</f>
        <v>25.4</v>
      </c>
      <c r="B61" s="101">
        <f>AIRFLOW!B29*25.4</f>
        <v>374.03278</v>
      </c>
      <c r="C61" s="102">
        <f>AIRFLOW!C29</f>
        <v>1406.3433333333332</v>
      </c>
      <c r="D61" s="103">
        <f>AIRFLOW!D29</f>
        <v>6.7403466666666665</v>
      </c>
      <c r="E61" s="104">
        <f>AIRFLOW!E29</f>
        <v>19809</v>
      </c>
      <c r="F61" s="35">
        <f>25.4*AIRFLOW!F29</f>
        <v>389.45393942296664</v>
      </c>
      <c r="G61" s="36">
        <f>AIRFLOW!G29*0.472</f>
        <v>24.107550747217484</v>
      </c>
      <c r="H61" s="35">
        <f>AIRFLOW!H29</f>
        <v>1449.808654294382</v>
      </c>
      <c r="I61" s="36">
        <f>AIRFLOW!I29</f>
        <v>91.90836734834345</v>
      </c>
      <c r="J61" s="37">
        <f>AIRFLOW!J29</f>
        <v>0.12320156481011185</v>
      </c>
      <c r="K61" s="38">
        <f>AIRFLOW!K29</f>
        <v>6.341172616624818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587.1506333333333</v>
      </c>
      <c r="C62" s="102">
        <f>AIRFLOW!C30</f>
        <v>1401.0133333333333</v>
      </c>
      <c r="D62" s="103">
        <f>AIRFLOW!D30</f>
        <v>6.71331</v>
      </c>
      <c r="E62" s="104">
        <f>AIRFLOW!E30</f>
        <v>19773</v>
      </c>
      <c r="F62" s="35">
        <f>25.4*AIRFLOW!F30</f>
        <v>611.3585210001019</v>
      </c>
      <c r="G62" s="36">
        <f>AIRFLOW!G30*0.472</f>
        <v>22.757994556314458</v>
      </c>
      <c r="H62" s="35">
        <f>AIRFLOW!H30</f>
        <v>1444.313922002323</v>
      </c>
      <c r="I62" s="36">
        <f>AIRFLOW!I30</f>
        <v>136.19953827863898</v>
      </c>
      <c r="J62" s="37">
        <f>AIRFLOW!J30</f>
        <v>0.18257310761211656</v>
      </c>
      <c r="K62" s="38">
        <f>AIRFLOW!K30</f>
        <v>9.432697056459697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929.8135666666666</v>
      </c>
      <c r="C63" s="102">
        <f>AIRFLOW!C31</f>
        <v>1402.6133333333335</v>
      </c>
      <c r="D63" s="103">
        <f>AIRFLOW!D31</f>
        <v>6.728833333333333</v>
      </c>
      <c r="E63" s="104">
        <f>AIRFLOW!E31</f>
        <v>19760</v>
      </c>
      <c r="F63" s="35">
        <f>25.4*AIRFLOW!F31</f>
        <v>968.1492527667027</v>
      </c>
      <c r="G63" s="36">
        <f>AIRFLOW!G31*0.472</f>
        <v>20.896337374657865</v>
      </c>
      <c r="H63" s="35">
        <f>AIRFLOW!H31</f>
        <v>1445.963372596562</v>
      </c>
      <c r="I63" s="36">
        <f>AIRFLOW!I31</f>
        <v>198.0501159785938</v>
      </c>
      <c r="J63" s="37">
        <f>AIRFLOW!J31</f>
        <v>0.2654827291938254</v>
      </c>
      <c r="K63" s="38">
        <f>AIRFLOW!K31</f>
        <v>13.70038469784741</v>
      </c>
      <c r="L63" s="2"/>
      <c r="M63" s="2"/>
    </row>
    <row r="64" spans="1:13" ht="15.75">
      <c r="A64" s="34">
        <f>AIRFLOW!A32*25.4</f>
        <v>15.875</v>
      </c>
      <c r="B64" s="101">
        <f>AIRFLOW!B32*25.4</f>
        <v>1469.5906599999998</v>
      </c>
      <c r="C64" s="102">
        <f>AIRFLOW!C32</f>
        <v>1399.62</v>
      </c>
      <c r="D64" s="103">
        <f>AIRFLOW!D32</f>
        <v>6.7078</v>
      </c>
      <c r="E64" s="104">
        <f>AIRFLOW!E32</f>
        <v>19743</v>
      </c>
      <c r="F64" s="35">
        <f>25.4*AIRFLOW!F32</f>
        <v>1530.1810495759155</v>
      </c>
      <c r="G64" s="36">
        <f>AIRFLOW!G32*0.472</f>
        <v>18.101950719686908</v>
      </c>
      <c r="H64" s="35">
        <f>AIRFLOW!H32</f>
        <v>1442.8775254431728</v>
      </c>
      <c r="I64" s="36">
        <f>AIRFLOW!I32</f>
        <v>271.15244813340024</v>
      </c>
      <c r="J64" s="37">
        <f>AIRFLOW!J32</f>
        <v>0.36347513154611294</v>
      </c>
      <c r="K64" s="38">
        <f>AIRFLOW!K32</f>
        <v>18.798251963903564</v>
      </c>
      <c r="L64" s="2"/>
      <c r="M64" s="2"/>
    </row>
    <row r="65" spans="1:13" ht="15.75">
      <c r="A65" s="34">
        <f>AIRFLOW!A33*25.4</f>
        <v>12.7</v>
      </c>
      <c r="B65" s="101">
        <f>AIRFLOW!B33*25.4</f>
        <v>2264.777453333333</v>
      </c>
      <c r="C65" s="102">
        <f>AIRFLOW!C33</f>
        <v>1375.1266666666668</v>
      </c>
      <c r="D65" s="103">
        <f>AIRFLOW!D33</f>
        <v>6.57111</v>
      </c>
      <c r="E65" s="104">
        <f>AIRFLOW!E33</f>
        <v>19968</v>
      </c>
      <c r="F65" s="35">
        <f>25.4*AIRFLOW!F33</f>
        <v>2358.1529434852755</v>
      </c>
      <c r="G65" s="36">
        <f>AIRFLOW!G33*0.472</f>
        <v>14.277988164507384</v>
      </c>
      <c r="H65" s="35">
        <f>AIRFLOW!H33</f>
        <v>1417.6271859296946</v>
      </c>
      <c r="I65" s="36">
        <f>AIRFLOW!I33</f>
        <v>329.6014999861923</v>
      </c>
      <c r="J65" s="37">
        <f>AIRFLOW!J33</f>
        <v>0.4418250670056198</v>
      </c>
      <c r="K65" s="38">
        <f>AIRFLOW!K33</f>
        <v>23.256708362372688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3161.3093999999996</v>
      </c>
      <c r="C66" s="102">
        <f>AIRFLOW!C34</f>
        <v>1302.8366666666668</v>
      </c>
      <c r="D66" s="103">
        <f>AIRFLOW!D34</f>
        <v>6.21612</v>
      </c>
      <c r="E66" s="104">
        <f>AIRFLOW!E34</f>
        <v>20579</v>
      </c>
      <c r="F66" s="35">
        <f>25.4*AIRFLOW!F34</f>
        <v>3291.6483939318227</v>
      </c>
      <c r="G66" s="36">
        <f>AIRFLOW!G34*0.472</f>
        <v>9.426098123979628</v>
      </c>
      <c r="H66" s="35">
        <f>AIRFLOW!H34</f>
        <v>1343.1029462687243</v>
      </c>
      <c r="I66" s="36">
        <f>AIRFLOW!I34</f>
        <v>303.73438665028283</v>
      </c>
      <c r="J66" s="37">
        <f>AIRFLOW!J34</f>
        <v>0.4071506523462236</v>
      </c>
      <c r="K66" s="38">
        <f>AIRFLOW!K34</f>
        <v>22.618436544038058</v>
      </c>
      <c r="L66" s="2"/>
      <c r="M66" s="2"/>
    </row>
    <row r="67" spans="1:13" ht="15.75">
      <c r="A67" s="34">
        <f>AIRFLOW!A35*25.4</f>
        <v>6.35</v>
      </c>
      <c r="B67" s="101">
        <f>AIRFLOW!B35*25.4</f>
        <v>3886.5301999999997</v>
      </c>
      <c r="C67" s="102">
        <f>AIRFLOW!C35</f>
        <v>1174.6366666666665</v>
      </c>
      <c r="D67" s="103">
        <f>AIRFLOW!D35</f>
        <v>5.569223333333333</v>
      </c>
      <c r="E67" s="104">
        <f>AIRFLOW!E35</f>
        <v>21782</v>
      </c>
      <c r="F67" s="35">
        <f>25.4*AIRFLOW!F35</f>
        <v>4046.7696362771467</v>
      </c>
      <c r="G67" s="36">
        <f>AIRFLOW!G35*0.472</f>
        <v>4.75361077287615</v>
      </c>
      <c r="H67" s="35">
        <f>AIRFLOW!H35</f>
        <v>1210.9407174053079</v>
      </c>
      <c r="I67" s="36">
        <f>AIRFLOW!I35</f>
        <v>188.31275505700864</v>
      </c>
      <c r="J67" s="37">
        <f>AIRFLOW!J35</f>
        <v>0.25242996656435474</v>
      </c>
      <c r="K67" s="38">
        <f>AIRFLOW!K35</f>
        <v>15.55317327772466</v>
      </c>
      <c r="L67" s="2"/>
      <c r="M67" s="2"/>
    </row>
    <row r="68" spans="1:13" ht="15.75">
      <c r="A68" s="34">
        <f>AIRFLOW!A36*25.4</f>
        <v>0</v>
      </c>
      <c r="B68" s="101">
        <f>AIRFLOW!B36*25.4</f>
        <v>4661.2556</v>
      </c>
      <c r="C68" s="102">
        <f>AIRFLOW!C36</f>
        <v>999.9733333333334</v>
      </c>
      <c r="D68" s="103">
        <f>AIRFLOW!D36</f>
        <v>4.692506666666667</v>
      </c>
      <c r="E68" s="104">
        <f>AIRFLOW!E36</f>
        <v>23979</v>
      </c>
      <c r="F68" s="35">
        <f>25.4*AIRFLOW!F36</f>
        <v>4853.4365252087355</v>
      </c>
      <c r="G68" s="36">
        <f>AIRFLOW!G36*0.472</f>
        <v>0</v>
      </c>
      <c r="H68" s="35">
        <f>AIRFLOW!H36</f>
        <v>1030.879130556266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330.24963487804456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0"/>
      <c r="B71" s="120"/>
      <c r="C71" s="120"/>
      <c r="D71" s="120"/>
      <c r="E71" s="121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0.250326627323599</v>
      </c>
      <c r="C74" s="102">
        <f>AIRFLOW!C26</f>
        <v>1393.293333333333</v>
      </c>
      <c r="D74" s="103">
        <f>AIRFLOW!D26</f>
        <v>6.688776666666667</v>
      </c>
      <c r="E74" s="107">
        <f>AIRFLOW!E26</f>
        <v>19797</v>
      </c>
      <c r="F74" s="41">
        <f>AIRFLOW!F26*(0.07355/0.2952998)</f>
        <v>0.2606474522196704</v>
      </c>
      <c r="G74" s="41">
        <f>AIRFLOW!G26*0.472*(0.001*3600)</f>
        <v>92.09734364799198</v>
      </c>
      <c r="H74" s="40">
        <f>AIRFLOW!H26</f>
        <v>1436.3553228851185</v>
      </c>
      <c r="I74" s="42">
        <f>AIRFLOW!I26</f>
        <v>6.656811304974063</v>
      </c>
      <c r="J74" s="43">
        <f>AIRFLOW!J26</f>
        <v>0.00892333955090357</v>
      </c>
      <c r="K74" s="41">
        <f>AIRFLOW!K26</f>
        <v>0.46368235824217696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0.7983057150732916</v>
      </c>
      <c r="C75" s="102">
        <f>AIRFLOW!C27</f>
        <v>1404.61</v>
      </c>
      <c r="D75" s="103">
        <f>AIRFLOW!D27</f>
        <v>6.752363333333332</v>
      </c>
      <c r="E75" s="107">
        <f>AIRFLOW!E27</f>
        <v>19831</v>
      </c>
      <c r="F75" s="41">
        <f>AIRFLOW!F27*(0.07355/0.2952998)</f>
        <v>0.8312194070240629</v>
      </c>
      <c r="G75" s="41">
        <f>AIRFLOW!G27*0.472*(0.001*3600)</f>
        <v>91.33554660733344</v>
      </c>
      <c r="H75" s="40">
        <f>AIRFLOW!H27</f>
        <v>1448.0217494839562</v>
      </c>
      <c r="I75" s="42">
        <f>AIRFLOW!I27</f>
        <v>21.054239544199174</v>
      </c>
      <c r="J75" s="43">
        <f>AIRFLOW!J27</f>
        <v>0.02822284121206323</v>
      </c>
      <c r="K75" s="41">
        <f>AIRFLOW!K27</f>
        <v>1.4541200555300922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1.6190284624868243</v>
      </c>
      <c r="C76" s="102">
        <f>AIRFLOW!C28</f>
        <v>1405.676666666667</v>
      </c>
      <c r="D76" s="103">
        <f>AIRFLOW!D28</f>
        <v>6.746356666666666</v>
      </c>
      <c r="E76" s="107">
        <f>AIRFLOW!E28</f>
        <v>19829</v>
      </c>
      <c r="F76" s="41">
        <f>AIRFLOW!F28*(0.07355/0.2952998)</f>
        <v>1.685780087920108</v>
      </c>
      <c r="G76" s="41">
        <f>AIRFLOW!G28*0.472*(0.001*3600)</f>
        <v>91.02152844371305</v>
      </c>
      <c r="H76" s="40">
        <f>AIRFLOW!H28</f>
        <v>1449.121383213449</v>
      </c>
      <c r="I76" s="42">
        <f>AIRFLOW!I28</f>
        <v>42.55099809489039</v>
      </c>
      <c r="J76" s="43">
        <f>AIRFLOW!J28</f>
        <v>0.05703887144087184</v>
      </c>
      <c r="K76" s="41">
        <f>AIRFLOW!K28</f>
        <v>2.9368208984478024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3.667714082434191</v>
      </c>
      <c r="C77" s="102">
        <f>AIRFLOW!C29</f>
        <v>1406.3433333333332</v>
      </c>
      <c r="D77" s="103">
        <f>AIRFLOW!D29</f>
        <v>6.7403466666666665</v>
      </c>
      <c r="E77" s="107">
        <f>AIRFLOW!E29</f>
        <v>19809</v>
      </c>
      <c r="F77" s="41">
        <f>AIRFLOW!F29*(0.07355/0.2952998)</f>
        <v>3.81893185426445</v>
      </c>
      <c r="G77" s="41">
        <f>AIRFLOW!G29*0.472*(0.001*3600)</f>
        <v>86.78718268998294</v>
      </c>
      <c r="H77" s="40">
        <f>AIRFLOW!H29</f>
        <v>1449.808654294382</v>
      </c>
      <c r="I77" s="42">
        <f>AIRFLOW!I29</f>
        <v>91.90836734834345</v>
      </c>
      <c r="J77" s="43">
        <f>AIRFLOW!J29</f>
        <v>0.12320156481011185</v>
      </c>
      <c r="K77" s="41">
        <f>AIRFLOW!K29</f>
        <v>6.341172616624818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5.757518489119645</v>
      </c>
      <c r="C78" s="102">
        <f>AIRFLOW!C30</f>
        <v>1401.0133333333333</v>
      </c>
      <c r="D78" s="103">
        <f>AIRFLOW!D30</f>
        <v>6.71331</v>
      </c>
      <c r="E78" s="107">
        <f>AIRFLOW!E30</f>
        <v>19773</v>
      </c>
      <c r="F78" s="41">
        <f>AIRFLOW!F30*(0.07355/0.2952998)</f>
        <v>5.994897711607556</v>
      </c>
      <c r="G78" s="41">
        <f>AIRFLOW!G30*0.472*(0.001*3600)</f>
        <v>81.92878040273204</v>
      </c>
      <c r="H78" s="40">
        <f>AIRFLOW!H30</f>
        <v>1444.313922002323</v>
      </c>
      <c r="I78" s="42">
        <f>AIRFLOW!I30</f>
        <v>136.19953827863898</v>
      </c>
      <c r="J78" s="43">
        <f>AIRFLOW!J30</f>
        <v>0.18257310761211656</v>
      </c>
      <c r="K78" s="41">
        <f>AIRFLOW!K30</f>
        <v>9.432697056459697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9.117624162517776</v>
      </c>
      <c r="C79" s="102">
        <f>AIRFLOW!C31</f>
        <v>1402.6133333333335</v>
      </c>
      <c r="D79" s="103">
        <f>AIRFLOW!D31</f>
        <v>6.728833333333333</v>
      </c>
      <c r="E79" s="107">
        <f>AIRFLOW!E31</f>
        <v>19760</v>
      </c>
      <c r="F79" s="41">
        <f>AIRFLOW!F31*(0.07355/0.2952998)</f>
        <v>9.49353863656168</v>
      </c>
      <c r="G79" s="41">
        <f>AIRFLOW!G31*0.472*(0.001*3600)</f>
        <v>75.22681454876832</v>
      </c>
      <c r="H79" s="40">
        <f>AIRFLOW!H31</f>
        <v>1445.963372596562</v>
      </c>
      <c r="I79" s="42">
        <f>AIRFLOW!I31</f>
        <v>198.0501159785938</v>
      </c>
      <c r="J79" s="43">
        <f>AIRFLOW!J31</f>
        <v>0.2654827291938254</v>
      </c>
      <c r="K79" s="41">
        <f>AIRFLOW!K31</f>
        <v>13.70038469784741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14.410604223233474</v>
      </c>
      <c r="C80" s="102">
        <f>AIRFLOW!C32</f>
        <v>1399.62</v>
      </c>
      <c r="D80" s="103">
        <f>AIRFLOW!D32</f>
        <v>6.7078</v>
      </c>
      <c r="E80" s="107">
        <f>AIRFLOW!E32</f>
        <v>19743</v>
      </c>
      <c r="F80" s="41">
        <f>AIRFLOW!F32*(0.07355/0.2952998)</f>
        <v>15.004745263780134</v>
      </c>
      <c r="G80" s="41">
        <f>AIRFLOW!G32*0.472*(0.001*3600)</f>
        <v>65.16702259087288</v>
      </c>
      <c r="H80" s="40">
        <f>AIRFLOW!H32</f>
        <v>1442.8775254431728</v>
      </c>
      <c r="I80" s="42">
        <f>AIRFLOW!I32</f>
        <v>271.15244813340024</v>
      </c>
      <c r="J80" s="43">
        <f>AIRFLOW!J32</f>
        <v>0.36347513154611294</v>
      </c>
      <c r="K80" s="41">
        <f>AIRFLOW!K32</f>
        <v>18.798251963903564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22.208096731976568</v>
      </c>
      <c r="C81" s="102">
        <f>AIRFLOW!C33</f>
        <v>1375.1266666666668</v>
      </c>
      <c r="D81" s="103">
        <f>AIRFLOW!D33</f>
        <v>6.57111</v>
      </c>
      <c r="E81" s="107">
        <f>AIRFLOW!E33</f>
        <v>19968</v>
      </c>
      <c r="F81" s="41">
        <f>AIRFLOW!F33*(0.07355/0.2952998)</f>
        <v>23.123723967066695</v>
      </c>
      <c r="G81" s="41">
        <f>AIRFLOW!G33*0.472*(0.001*3600)</f>
        <v>51.40075739222659</v>
      </c>
      <c r="H81" s="40">
        <f>AIRFLOW!H33</f>
        <v>1417.6271859296946</v>
      </c>
      <c r="I81" s="42">
        <f>AIRFLOW!I33</f>
        <v>329.6014999861923</v>
      </c>
      <c r="J81" s="43">
        <f>AIRFLOW!J33</f>
        <v>0.4418250670056198</v>
      </c>
      <c r="K81" s="41">
        <f>AIRFLOW!K33</f>
        <v>23.256708362372688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30.99936589865621</v>
      </c>
      <c r="C82" s="102">
        <f>AIRFLOW!C34</f>
        <v>1302.8366666666668</v>
      </c>
      <c r="D82" s="103">
        <f>AIRFLOW!D34</f>
        <v>6.21612</v>
      </c>
      <c r="E82" s="107">
        <f>AIRFLOW!E34</f>
        <v>20579</v>
      </c>
      <c r="F82" s="41">
        <f>AIRFLOW!F34*(0.07355/0.2952998)</f>
        <v>32.27745217637244</v>
      </c>
      <c r="G82" s="41">
        <f>AIRFLOW!G34*0.472*(0.001*3600)</f>
        <v>33.93395324632666</v>
      </c>
      <c r="H82" s="40">
        <f>AIRFLOW!H34</f>
        <v>1343.1029462687243</v>
      </c>
      <c r="I82" s="42">
        <f>AIRFLOW!I34</f>
        <v>303.73438665028283</v>
      </c>
      <c r="J82" s="43">
        <f>AIRFLOW!J34</f>
        <v>0.4071506523462236</v>
      </c>
      <c r="K82" s="41">
        <f>AIRFLOW!K34</f>
        <v>22.618436544038058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38.11078148376667</v>
      </c>
      <c r="C83" s="102">
        <f>AIRFLOW!C35</f>
        <v>1174.6366666666665</v>
      </c>
      <c r="D83" s="103">
        <f>AIRFLOW!D35</f>
        <v>5.569223333333333</v>
      </c>
      <c r="E83" s="107">
        <f>AIRFLOW!E35</f>
        <v>21782</v>
      </c>
      <c r="F83" s="41">
        <f>AIRFLOW!F35*(0.07355/0.2952998)</f>
        <v>39.682067393507005</v>
      </c>
      <c r="G83" s="41">
        <f>AIRFLOW!G35*0.472*(0.001*3600)</f>
        <v>17.11299878235414</v>
      </c>
      <c r="H83" s="40">
        <f>AIRFLOW!H35</f>
        <v>1210.9407174053079</v>
      </c>
      <c r="I83" s="42">
        <f>AIRFLOW!I35</f>
        <v>188.31275505700864</v>
      </c>
      <c r="J83" s="43">
        <f>AIRFLOW!J35</f>
        <v>0.25242996656435474</v>
      </c>
      <c r="K83" s="41">
        <f>AIRFLOW!K35</f>
        <v>15.55317327772466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45.707632379026336</v>
      </c>
      <c r="C84" s="102">
        <f>AIRFLOW!C36</f>
        <v>999.9733333333334</v>
      </c>
      <c r="D84" s="103">
        <f>AIRFLOW!D36</f>
        <v>4.692506666666667</v>
      </c>
      <c r="E84" s="107">
        <f>AIRFLOW!E36</f>
        <v>23979</v>
      </c>
      <c r="F84" s="41">
        <f>AIRFLOW!F36*(0.07355/0.2952998)</f>
        <v>47.59213214336066</v>
      </c>
      <c r="G84" s="41">
        <f>AIRFLOW!G36*0.472*(0.001*3600)</f>
        <v>0</v>
      </c>
      <c r="H84" s="40">
        <f>AIRFLOW!H36</f>
        <v>1030.879130556266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330.24963487804456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8" t="s">
        <v>25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10"/>
      <c r="L87" s="2"/>
      <c r="M87" s="2"/>
    </row>
    <row r="88" spans="1:13" ht="15.75">
      <c r="A88" s="111"/>
      <c r="B88" s="112"/>
      <c r="C88" s="112"/>
      <c r="D88" s="112"/>
      <c r="E88" s="112"/>
      <c r="F88" s="112"/>
      <c r="G88" s="112"/>
      <c r="H88" s="112"/>
      <c r="I88" s="112"/>
      <c r="J88" s="112"/>
      <c r="K88" s="113"/>
      <c r="L88" s="2"/>
      <c r="M88" s="2"/>
    </row>
    <row r="89" spans="1:13" ht="16.5" thickBot="1">
      <c r="A89" s="114"/>
      <c r="B89" s="115"/>
      <c r="C89" s="115"/>
      <c r="D89" s="115"/>
      <c r="E89" s="115"/>
      <c r="F89" s="115"/>
      <c r="G89" s="115"/>
      <c r="H89" s="115"/>
      <c r="I89" s="115"/>
      <c r="J89" s="115"/>
      <c r="K89" s="116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2010-08-17T19:44:24Z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614639657</vt:i4>
  </property>
  <property fmtid="{D5CDD505-2E9C-101B-9397-08002B2CF9AE}" pid="3" name="_EmailSubject">
    <vt:lpwstr>Please send me spec's for the 220, 230, 240 volt 3, 4, 5 stage HVPL motors and my price also please:)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