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<sst xmlns="http://schemas.openxmlformats.org/spreadsheetml/2006/main" count="78" uniqueCount="30">
  <si>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</si>
  <si>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</si>
  <si>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</si>
  <si>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</si>
  <si>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</si>
  <si>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</si>
  <si>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</si>
  <si>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</si>
  <si>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</si>
  <si>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</si>
  <si>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</si>
  <si>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</si>
  <si>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</si>
  <si>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</si>
  <si>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</si>
  <si>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</si>
  <si>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</si>
  <si>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</si>
  <si>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</si>
  <si>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</si>
  <si>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</si>
  <si>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</si>
  <si>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</si>
  <si>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</si>
  <si>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</si>
  <si>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140.85 inH20, 3577 mmH20 or 35.08 Pa, Maximum open watts = 1485 watts.</t>
  </si>
  <si>
    <t>LIGHTHOUSE</t>
  </si>
  <si>
    <t>VACUUM</t>
  </si>
  <si>
    <t>MOTORS</t>
  </si>
  <si>
    <t>LH-HVLP-3S-230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</si>
</sst>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59.823697557902584</c:v>
                </c:pt>
                <c:pt idx="1">
                  <c:v>59.105835597615794</c:v>
                </c:pt>
                <c:pt idx="2">
                  <c:v>58.452732515322396</c:v>
                </c:pt>
                <c:pt idx="3">
                  <c:v>54.81196100685822</c:v>
                </c:pt>
                <c:pt idx="4">
                  <c:v>51.22728326104309</c:v>
                </c:pt>
                <c:pt idx="5">
                  <c:v>46.03058958144769</c:v>
                </c:pt>
                <c:pt idx="6">
                  <c:v>39.10532660032403</c:v>
                </c:pt>
                <c:pt idx="7">
                  <c:v>29.537099516166922</c:v>
                </c:pt>
                <c:pt idx="8">
                  <c:v>18.75580811306472</c:v>
                </c:pt>
                <c:pt idx="9">
                  <c:v>9.286497376621053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1.2792534213349656</c:v>
                </c:pt>
                <c:pt idx="1">
                  <c:v>4.061376027851679</c:v>
                </c:pt>
                <c:pt idx="2">
                  <c:v>8.143551909715926</c:v>
                </c:pt>
                <c:pt idx="3">
                  <c:v>17.841941439864</c:v>
                </c:pt>
                <c:pt idx="4">
                  <c:v>27.295995084926442</c:v>
                </c:pt>
                <c:pt idx="5">
                  <c:v>41.331389908373744</c:v>
                </c:pt>
                <c:pt idx="6">
                  <c:v>62.719914455920694</c:v>
                </c:pt>
                <c:pt idx="7">
                  <c:v>88.4401819337017</c:v>
                </c:pt>
                <c:pt idx="8">
                  <c:v>113.49995004731362</c:v>
                </c:pt>
                <c:pt idx="9">
                  <c:v>133.37490388478935</c:v>
                </c:pt>
                <c:pt idx="10">
                  <c:v>156.4956749409263</c:v>
                </c:pt>
              </c:numCache>
            </c:numRef>
          </c:yVal>
          <c:smooth val="0"/>
        </c:ser>
        <c:axId val="54924647"/>
        <c:axId val="4293177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59.823697557902584</c:v>
                </c:pt>
                <c:pt idx="1">
                  <c:v>59.105835597615794</c:v>
                </c:pt>
                <c:pt idx="2">
                  <c:v>58.452732515322396</c:v>
                </c:pt>
                <c:pt idx="3">
                  <c:v>54.81196100685822</c:v>
                </c:pt>
                <c:pt idx="4">
                  <c:v>51.22728326104309</c:v>
                </c:pt>
                <c:pt idx="5">
                  <c:v>46.03058958144769</c:v>
                </c:pt>
                <c:pt idx="6">
                  <c:v>39.10532660032403</c:v>
                </c:pt>
                <c:pt idx="7">
                  <c:v>29.537099516166922</c:v>
                </c:pt>
                <c:pt idx="8">
                  <c:v>18.75580811306472</c:v>
                </c:pt>
                <c:pt idx="9">
                  <c:v>9.286497376621053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8.98673185260079</c:v>
                </c:pt>
                <c:pt idx="1">
                  <c:v>28.193766414101674</c:v>
                </c:pt>
                <c:pt idx="2">
                  <c:v>55.89029557155006</c:v>
                </c:pt>
                <c:pt idx="3">
                  <c:v>114.80892473544124</c:v>
                </c:pt>
                <c:pt idx="4">
                  <c:v>164.15226300985117</c:v>
                </c:pt>
                <c:pt idx="5">
                  <c:v>223.3686799601461</c:v>
                </c:pt>
                <c:pt idx="6">
                  <c:v>287.8803712205067</c:v>
                </c:pt>
                <c:pt idx="7">
                  <c:v>306.5845574839588</c:v>
                </c:pt>
                <c:pt idx="8">
                  <c:v>249.83780239756013</c:v>
                </c:pt>
                <c:pt idx="9">
                  <c:v>145.36154786392777</c:v>
                </c:pt>
                <c:pt idx="10">
                  <c:v>0</c:v>
                </c:pt>
              </c:numCache>
            </c:numRef>
          </c:yVal>
          <c:smooth val="0"/>
        </c:ser>
        <c:axId val="21242125"/>
        <c:axId val="7712170"/>
      </c:scatterChart>
      <c:valAx>
        <c:axId val="5492464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2931772"/>
        <c:crosses val="autoZero"/>
        <c:crossBetween val="midCat"/>
        <c:dispUnits/>
        <c:majorUnit val="10"/>
      </c:valAx>
      <c:valAx>
        <c:axId val="42931772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4924647"/>
        <c:crosses val="autoZero"/>
        <c:crossBetween val="midCat"/>
        <c:dispUnits/>
      </c:valAx>
      <c:valAx>
        <c:axId val="21242125"/>
        <c:scaling>
          <c:orientation val="minMax"/>
        </c:scaling>
        <c:axPos val="b"/>
        <c:delete val="1"/>
        <c:majorTickMark val="in"/>
        <c:minorTickMark val="none"/>
        <c:tickLblPos val="nextTo"/>
        <c:crossAx val="7712170"/>
        <c:crosses val="max"/>
        <c:crossBetween val="midCat"/>
        <c:dispUnits/>
      </c:valAx>
      <c:valAx>
        <c:axId val="771217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24212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149347"/>
        <c:axId val="28288328"/>
      </c:scatterChart>
      <c:valAx>
        <c:axId val="3314934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288328"/>
        <c:crosses val="autoZero"/>
        <c:crossBetween val="midCat"/>
        <c:dispUnits/>
      </c:valAx>
      <c:valAx>
        <c:axId val="2828832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149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28.23678524733002</c:v>
                </c:pt>
                <c:pt idx="1">
                  <c:v>27.897954402074653</c:v>
                </c:pt>
                <c:pt idx="2">
                  <c:v>27.589689747232168</c:v>
                </c:pt>
                <c:pt idx="3">
                  <c:v>25.871245595237077</c:v>
                </c:pt>
                <c:pt idx="4">
                  <c:v>24.17927769921234</c:v>
                </c:pt>
                <c:pt idx="5">
                  <c:v>21.72643828244331</c:v>
                </c:pt>
                <c:pt idx="6">
                  <c:v>18.45771415535294</c:v>
                </c:pt>
                <c:pt idx="7">
                  <c:v>13.941510971630786</c:v>
                </c:pt>
                <c:pt idx="8">
                  <c:v>8.852741429366548</c:v>
                </c:pt>
                <c:pt idx="9">
                  <c:v>4.383226761765137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32.49303690190813</c:v>
                </c:pt>
                <c:pt idx="1">
                  <c:v>103.15895110743264</c:v>
                </c:pt>
                <c:pt idx="2">
                  <c:v>206.8462185067845</c:v>
                </c:pt>
                <c:pt idx="3">
                  <c:v>453.1853125725456</c:v>
                </c:pt>
                <c:pt idx="4">
                  <c:v>693.3182751571316</c:v>
                </c:pt>
                <c:pt idx="5">
                  <c:v>1049.817303672693</c:v>
                </c:pt>
                <c:pt idx="6">
                  <c:v>1593.0858271803856</c:v>
                </c:pt>
                <c:pt idx="7">
                  <c:v>2246.380621116023</c:v>
                </c:pt>
                <c:pt idx="8">
                  <c:v>2882.8987312017657</c:v>
                </c:pt>
                <c:pt idx="9">
                  <c:v>3387.722558673649</c:v>
                </c:pt>
                <c:pt idx="10">
                  <c:v>3974.990143499528</c:v>
                </c:pt>
              </c:numCache>
            </c:numRef>
          </c:yVal>
          <c:smooth val="0"/>
        </c:ser>
        <c:axId val="32203945"/>
        <c:axId val="1599810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28.23678524733002</c:v>
                </c:pt>
                <c:pt idx="1">
                  <c:v>27.897954402074653</c:v>
                </c:pt>
                <c:pt idx="2">
                  <c:v>27.589689747232168</c:v>
                </c:pt>
                <c:pt idx="3">
                  <c:v>25.871245595237077</c:v>
                </c:pt>
                <c:pt idx="4">
                  <c:v>24.17927769921234</c:v>
                </c:pt>
                <c:pt idx="5">
                  <c:v>21.72643828244331</c:v>
                </c:pt>
                <c:pt idx="6">
                  <c:v>18.45771415535294</c:v>
                </c:pt>
                <c:pt idx="7">
                  <c:v>13.941510971630786</c:v>
                </c:pt>
                <c:pt idx="8">
                  <c:v>8.852741429366548</c:v>
                </c:pt>
                <c:pt idx="9">
                  <c:v>4.383226761765137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8.98673185260079</c:v>
                </c:pt>
                <c:pt idx="1">
                  <c:v>28.193766414101674</c:v>
                </c:pt>
                <c:pt idx="2">
                  <c:v>55.89029557155006</c:v>
                </c:pt>
                <c:pt idx="3">
                  <c:v>114.80892473544124</c:v>
                </c:pt>
                <c:pt idx="4">
                  <c:v>164.15226300985117</c:v>
                </c:pt>
                <c:pt idx="5">
                  <c:v>223.3686799601461</c:v>
                </c:pt>
                <c:pt idx="6">
                  <c:v>287.8803712205067</c:v>
                </c:pt>
                <c:pt idx="7">
                  <c:v>306.5845574839588</c:v>
                </c:pt>
                <c:pt idx="8">
                  <c:v>249.83780239756013</c:v>
                </c:pt>
                <c:pt idx="9">
                  <c:v>145.36154786392777</c:v>
                </c:pt>
                <c:pt idx="10">
                  <c:v>0</c:v>
                </c:pt>
              </c:numCache>
            </c:numRef>
          </c:yVal>
          <c:smooth val="0"/>
        </c:ser>
        <c:axId val="6648735"/>
        <c:axId val="19324692"/>
      </c:scatterChart>
      <c:valAx>
        <c:axId val="3220394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5998102"/>
        <c:crosses val="autoZero"/>
        <c:crossBetween val="midCat"/>
        <c:dispUnits/>
        <c:majorUnit val="5"/>
      </c:valAx>
      <c:valAx>
        <c:axId val="1599810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2203945"/>
        <c:crosses val="autoZero"/>
        <c:crossBetween val="midCat"/>
        <c:dispUnits/>
      </c:valAx>
      <c:valAx>
        <c:axId val="6648735"/>
        <c:scaling>
          <c:orientation val="minMax"/>
        </c:scaling>
        <c:axPos val="b"/>
        <c:delete val="1"/>
        <c:majorTickMark val="in"/>
        <c:minorTickMark val="none"/>
        <c:tickLblPos val="nextTo"/>
        <c:crossAx val="19324692"/>
        <c:crosses val="max"/>
        <c:crossBetween val="midCat"/>
        <c:dispUnits/>
      </c:valAx>
      <c:valAx>
        <c:axId val="1932469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4873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" sqref="J4:L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1.2300600000000002</v>
      </c>
      <c r="C26" s="85">
        <v>1275.8766666666668</v>
      </c>
      <c r="D26" s="86">
        <v>5.71042</v>
      </c>
      <c r="E26" s="87">
        <v>22242</v>
      </c>
      <c r="F26" s="45">
        <v>1.2792534213349656</v>
      </c>
      <c r="G26" s="45">
        <v>59.823697557902584</v>
      </c>
      <c r="H26" s="46">
        <v>1314.1268567481932</v>
      </c>
      <c r="I26" s="47">
        <v>8.98673185260079</v>
      </c>
      <c r="J26" s="48">
        <v>0.012046557443164596</v>
      </c>
      <c r="K26" s="47">
        <v>0.6836009788379745</v>
      </c>
      <c r="L26" s="20"/>
      <c r="M26" s="20"/>
    </row>
    <row r="27" spans="1:13" ht="15" customHeight="1">
      <c r="A27" s="44">
        <v>1.5</v>
      </c>
      <c r="B27" s="84">
        <v>3.905196666666667</v>
      </c>
      <c r="C27" s="85">
        <v>1286.0633333333333</v>
      </c>
      <c r="D27" s="86">
        <v>5.760986666666667</v>
      </c>
      <c r="E27" s="87">
        <v>22263</v>
      </c>
      <c r="F27" s="45">
        <v>4.061376027851679</v>
      </c>
      <c r="G27" s="45">
        <v>59.105835597615794</v>
      </c>
      <c r="H27" s="46">
        <v>1324.6189149518923</v>
      </c>
      <c r="I27" s="47">
        <v>28.193766414101674</v>
      </c>
      <c r="J27" s="48">
        <v>0.03779325256581994</v>
      </c>
      <c r="K27" s="47">
        <v>2.1270778527028242</v>
      </c>
      <c r="L27" s="20"/>
      <c r="M27" s="20"/>
    </row>
    <row r="28" spans="1:13" ht="15" customHeight="1">
      <c r="A28" s="44">
        <v>1.25</v>
      </c>
      <c r="B28" s="84">
        <v>7.830393333333333</v>
      </c>
      <c r="C28" s="85">
        <v>1290.19</v>
      </c>
      <c r="D28" s="86">
        <v>5.772503333333333</v>
      </c>
      <c r="E28" s="87">
        <v>22285</v>
      </c>
      <c r="F28" s="45">
        <v>8.143551909715926</v>
      </c>
      <c r="G28" s="45">
        <v>58.452732515322396</v>
      </c>
      <c r="H28" s="46">
        <v>1328.8692971692283</v>
      </c>
      <c r="I28" s="47">
        <v>55.89029557155006</v>
      </c>
      <c r="J28" s="48">
        <v>0.07491996725408855</v>
      </c>
      <c r="K28" s="47">
        <v>4.204076622549321</v>
      </c>
      <c r="L28" s="20"/>
      <c r="M28" s="20"/>
    </row>
    <row r="29" spans="1:14" ht="15" customHeight="1">
      <c r="A29" s="44">
        <v>1</v>
      </c>
      <c r="B29" s="84">
        <v>17.155833333333334</v>
      </c>
      <c r="C29" s="85">
        <v>1288.99</v>
      </c>
      <c r="D29" s="86">
        <v>5.7815166666666675</v>
      </c>
      <c r="E29" s="87">
        <v>22256</v>
      </c>
      <c r="F29" s="45">
        <v>17.841941439864</v>
      </c>
      <c r="G29" s="45">
        <v>54.81196100685822</v>
      </c>
      <c r="H29" s="46">
        <v>1327.6333217263843</v>
      </c>
      <c r="I29" s="47">
        <v>114.80892473544124</v>
      </c>
      <c r="J29" s="48">
        <v>0.15389936291614106</v>
      </c>
      <c r="K29" s="47">
        <v>8.644609506755643</v>
      </c>
      <c r="L29" s="20"/>
      <c r="M29" s="20"/>
      <c r="N29" s="10"/>
    </row>
    <row r="30" spans="1:13" ht="15" customHeight="1">
      <c r="A30" s="44">
        <v>0.875</v>
      </c>
      <c r="B30" s="84">
        <v>26.24633333333333</v>
      </c>
      <c r="C30" s="85">
        <v>1292.4533333333331</v>
      </c>
      <c r="D30" s="86">
        <v>5.78502</v>
      </c>
      <c r="E30" s="87">
        <v>22253</v>
      </c>
      <c r="F30" s="45">
        <v>27.295995084926442</v>
      </c>
      <c r="G30" s="45">
        <v>51.22728326104309</v>
      </c>
      <c r="H30" s="46">
        <v>1331.200484185037</v>
      </c>
      <c r="I30" s="47">
        <v>164.15226300985117</v>
      </c>
      <c r="J30" s="48">
        <v>0.22004324800248146</v>
      </c>
      <c r="K30" s="47">
        <v>12.327067609115595</v>
      </c>
      <c r="L30" s="20"/>
      <c r="M30" s="20"/>
    </row>
    <row r="31" spans="1:13" ht="15" customHeight="1">
      <c r="A31" s="44">
        <v>0.75</v>
      </c>
      <c r="B31" s="84">
        <v>39.742</v>
      </c>
      <c r="C31" s="85">
        <v>1295.38</v>
      </c>
      <c r="D31" s="86">
        <v>5.795536666666667</v>
      </c>
      <c r="E31" s="87">
        <v>22193</v>
      </c>
      <c r="F31" s="45">
        <v>41.331389908373744</v>
      </c>
      <c r="G31" s="45">
        <v>46.03058958144769</v>
      </c>
      <c r="H31" s="46">
        <v>1334.2148909595292</v>
      </c>
      <c r="I31" s="47">
        <v>223.3686799601461</v>
      </c>
      <c r="J31" s="48">
        <v>0.29942182300287684</v>
      </c>
      <c r="K31" s="47">
        <v>16.73535528516204</v>
      </c>
      <c r="L31" s="20"/>
      <c r="M31" s="20"/>
    </row>
    <row r="32" spans="1:13" ht="15" customHeight="1">
      <c r="A32" s="44">
        <v>0.625</v>
      </c>
      <c r="B32" s="84">
        <v>60.308033333333334</v>
      </c>
      <c r="C32" s="85">
        <v>1283.73</v>
      </c>
      <c r="D32" s="86">
        <v>5.742963333333333</v>
      </c>
      <c r="E32" s="87">
        <v>22312</v>
      </c>
      <c r="F32" s="45">
        <v>62.719914455920694</v>
      </c>
      <c r="G32" s="45">
        <v>39.10532660032403</v>
      </c>
      <c r="H32" s="46">
        <v>1322.2156293685841</v>
      </c>
      <c r="I32" s="47">
        <v>287.8803712205067</v>
      </c>
      <c r="J32" s="48">
        <v>0.3858986209390169</v>
      </c>
      <c r="K32" s="47">
        <v>21.770019159578748</v>
      </c>
      <c r="L32" s="20"/>
      <c r="M32" s="20"/>
    </row>
    <row r="33" spans="1:14" ht="15" customHeight="1">
      <c r="A33" s="44">
        <v>0.5</v>
      </c>
      <c r="B33" s="84">
        <v>85.03923333333334</v>
      </c>
      <c r="C33" s="85">
        <v>1248.9866666666667</v>
      </c>
      <c r="D33" s="86">
        <v>5.58124</v>
      </c>
      <c r="E33" s="87">
        <v>22626</v>
      </c>
      <c r="F33" s="45">
        <v>88.4401819337017</v>
      </c>
      <c r="G33" s="45">
        <v>29.537099516166922</v>
      </c>
      <c r="H33" s="46">
        <v>1286.4307070331276</v>
      </c>
      <c r="I33" s="47">
        <v>306.5845574839588</v>
      </c>
      <c r="J33" s="48">
        <v>0.41097125668091</v>
      </c>
      <c r="K33" s="47">
        <v>23.830371909434323</v>
      </c>
      <c r="L33" s="20"/>
      <c r="M33" s="20"/>
      <c r="N33" s="17"/>
    </row>
    <row r="34" spans="1:13" ht="15" customHeight="1">
      <c r="A34" s="44">
        <v>0.375</v>
      </c>
      <c r="B34" s="84">
        <v>109.13533333333332</v>
      </c>
      <c r="C34" s="85">
        <v>1172.04</v>
      </c>
      <c r="D34" s="86">
        <v>5.221236666666667</v>
      </c>
      <c r="E34" s="87">
        <v>23524</v>
      </c>
      <c r="F34" s="45">
        <v>113.49995004731362</v>
      </c>
      <c r="G34" s="45">
        <v>18.75580811306472</v>
      </c>
      <c r="H34" s="46">
        <v>1207.1772150258664</v>
      </c>
      <c r="I34" s="47">
        <v>249.83780239756013</v>
      </c>
      <c r="J34" s="48">
        <v>0.3349032203720645</v>
      </c>
      <c r="K34" s="47">
        <v>20.696092340931802</v>
      </c>
      <c r="L34" s="20"/>
      <c r="M34" s="20"/>
    </row>
    <row r="35" spans="1:13" ht="15" customHeight="1">
      <c r="A35" s="44">
        <v>0.25</v>
      </c>
      <c r="B35" s="84">
        <v>128.246</v>
      </c>
      <c r="C35" s="85">
        <v>1069.7333333333333</v>
      </c>
      <c r="D35" s="86">
        <v>4.74758</v>
      </c>
      <c r="E35" s="87">
        <v>24880</v>
      </c>
      <c r="F35" s="45">
        <v>133.37490388478935</v>
      </c>
      <c r="G35" s="45">
        <v>9.286497376621053</v>
      </c>
      <c r="H35" s="46">
        <v>1101.8034419931657</v>
      </c>
      <c r="I35" s="47">
        <v>145.36154786392777</v>
      </c>
      <c r="J35" s="48">
        <v>0.19485462180151172</v>
      </c>
      <c r="K35" s="47">
        <v>13.192929447816764</v>
      </c>
      <c r="L35" s="20"/>
      <c r="M35" s="20"/>
    </row>
    <row r="36" spans="1:14" ht="15" customHeight="1">
      <c r="A36" s="44">
        <v>0</v>
      </c>
      <c r="B36" s="84">
        <v>150.47766666666666</v>
      </c>
      <c r="C36" s="85">
        <v>954.1129999999999</v>
      </c>
      <c r="D36" s="86">
        <v>4.215346666666668</v>
      </c>
      <c r="E36" s="87">
        <v>26768</v>
      </c>
      <c r="F36" s="45">
        <v>156.4956749409263</v>
      </c>
      <c r="G36" s="45">
        <v>0</v>
      </c>
      <c r="H36" s="46">
        <v>982.7168647486216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307.8592870437603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31.243524</v>
      </c>
      <c r="C58" s="102">
        <f>AIRFLOW!C26</f>
        <v>1275.8766666666668</v>
      </c>
      <c r="D58" s="103">
        <f>AIRFLOW!D26</f>
        <v>5.71042</v>
      </c>
      <c r="E58" s="104">
        <f>AIRFLOW!E26</f>
        <v>22242</v>
      </c>
      <c r="F58" s="35">
        <f>25.4*AIRFLOW!F26</f>
        <v>32.49303690190813</v>
      </c>
      <c r="G58" s="36">
        <f>AIRFLOW!G26*0.472</f>
        <v>28.23678524733002</v>
      </c>
      <c r="H58" s="35">
        <f>AIRFLOW!H26</f>
        <v>1314.1268567481932</v>
      </c>
      <c r="I58" s="36">
        <f>AIRFLOW!I26</f>
        <v>8.98673185260079</v>
      </c>
      <c r="J58" s="37">
        <f>AIRFLOW!J26</f>
        <v>0.012046557443164596</v>
      </c>
      <c r="K58" s="38">
        <f>AIRFLOW!K26</f>
        <v>0.6836009788379745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99.19199533333334</v>
      </c>
      <c r="C59" s="102">
        <f>AIRFLOW!C27</f>
        <v>1286.0633333333333</v>
      </c>
      <c r="D59" s="103">
        <f>AIRFLOW!D27</f>
        <v>5.760986666666667</v>
      </c>
      <c r="E59" s="104">
        <f>AIRFLOW!E27</f>
        <v>22263</v>
      </c>
      <c r="F59" s="35">
        <f>25.4*AIRFLOW!F27</f>
        <v>103.15895110743264</v>
      </c>
      <c r="G59" s="36">
        <f>AIRFLOW!G27*0.472</f>
        <v>27.897954402074653</v>
      </c>
      <c r="H59" s="35">
        <f>AIRFLOW!H27</f>
        <v>1324.6189149518923</v>
      </c>
      <c r="I59" s="36">
        <f>AIRFLOW!I27</f>
        <v>28.193766414101674</v>
      </c>
      <c r="J59" s="37">
        <f>AIRFLOW!J27</f>
        <v>0.03779325256581994</v>
      </c>
      <c r="K59" s="38">
        <f>AIRFLOW!K27</f>
        <v>2.1270778527028242</v>
      </c>
      <c r="L59" s="2"/>
      <c r="M59" s="2"/>
    </row>
    <row r="60" spans="1:13" ht="15.75">
      <c r="A60" s="34">
        <f>AIRFLOW!A28*25.4</f>
        <v>31.75</v>
      </c>
      <c r="B60" s="101">
        <f>AIRFLOW!B28*25.4</f>
        <v>198.89199066666666</v>
      </c>
      <c r="C60" s="102">
        <f>AIRFLOW!C28</f>
        <v>1290.19</v>
      </c>
      <c r="D60" s="103">
        <f>AIRFLOW!D28</f>
        <v>5.772503333333333</v>
      </c>
      <c r="E60" s="104">
        <f>AIRFLOW!E28</f>
        <v>22285</v>
      </c>
      <c r="F60" s="35">
        <f>25.4*AIRFLOW!F28</f>
        <v>206.8462185067845</v>
      </c>
      <c r="G60" s="36">
        <f>AIRFLOW!G28*0.472</f>
        <v>27.589689747232168</v>
      </c>
      <c r="H60" s="35">
        <f>AIRFLOW!H28</f>
        <v>1328.8692971692283</v>
      </c>
      <c r="I60" s="36">
        <f>AIRFLOW!I28</f>
        <v>55.89029557155006</v>
      </c>
      <c r="J60" s="37">
        <f>AIRFLOW!J28</f>
        <v>0.07491996725408855</v>
      </c>
      <c r="K60" s="38">
        <f>AIRFLOW!K28</f>
        <v>4.204076622549321</v>
      </c>
      <c r="L60" s="2"/>
      <c r="M60" s="2"/>
    </row>
    <row r="61" spans="1:13" ht="15.75">
      <c r="A61" s="34">
        <f>AIRFLOW!A29*25.4</f>
        <v>25.4</v>
      </c>
      <c r="B61" s="101">
        <f>AIRFLOW!B29*25.4</f>
        <v>435.7581666666666</v>
      </c>
      <c r="C61" s="102">
        <f>AIRFLOW!C29</f>
        <v>1288.99</v>
      </c>
      <c r="D61" s="103">
        <f>AIRFLOW!D29</f>
        <v>5.7815166666666675</v>
      </c>
      <c r="E61" s="104">
        <f>AIRFLOW!E29</f>
        <v>22256</v>
      </c>
      <c r="F61" s="35">
        <f>25.4*AIRFLOW!F29</f>
        <v>453.1853125725456</v>
      </c>
      <c r="G61" s="36">
        <f>AIRFLOW!G29*0.472</f>
        <v>25.871245595237077</v>
      </c>
      <c r="H61" s="35">
        <f>AIRFLOW!H29</f>
        <v>1327.6333217263843</v>
      </c>
      <c r="I61" s="36">
        <f>AIRFLOW!I29</f>
        <v>114.80892473544124</v>
      </c>
      <c r="J61" s="37">
        <f>AIRFLOW!J29</f>
        <v>0.15389936291614106</v>
      </c>
      <c r="K61" s="38">
        <f>AIRFLOW!K29</f>
        <v>8.644609506755643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666.6568666666665</v>
      </c>
      <c r="C62" s="102">
        <f>AIRFLOW!C30</f>
        <v>1292.4533333333331</v>
      </c>
      <c r="D62" s="103">
        <f>AIRFLOW!D30</f>
        <v>5.78502</v>
      </c>
      <c r="E62" s="104">
        <f>AIRFLOW!E30</f>
        <v>22253</v>
      </c>
      <c r="F62" s="35">
        <f>25.4*AIRFLOW!F30</f>
        <v>693.3182751571316</v>
      </c>
      <c r="G62" s="36">
        <f>AIRFLOW!G30*0.472</f>
        <v>24.17927769921234</v>
      </c>
      <c r="H62" s="35">
        <f>AIRFLOW!H30</f>
        <v>1331.200484185037</v>
      </c>
      <c r="I62" s="36">
        <f>AIRFLOW!I30</f>
        <v>164.15226300985117</v>
      </c>
      <c r="J62" s="37">
        <f>AIRFLOW!J30</f>
        <v>0.22004324800248146</v>
      </c>
      <c r="K62" s="38">
        <f>AIRFLOW!K30</f>
        <v>12.327067609115595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1009.4467999999998</v>
      </c>
      <c r="C63" s="102">
        <f>AIRFLOW!C31</f>
        <v>1295.38</v>
      </c>
      <c r="D63" s="103">
        <f>AIRFLOW!D31</f>
        <v>5.795536666666667</v>
      </c>
      <c r="E63" s="104">
        <f>AIRFLOW!E31</f>
        <v>22193</v>
      </c>
      <c r="F63" s="35">
        <f>25.4*AIRFLOW!F31</f>
        <v>1049.817303672693</v>
      </c>
      <c r="G63" s="36">
        <f>AIRFLOW!G31*0.472</f>
        <v>21.72643828244331</v>
      </c>
      <c r="H63" s="35">
        <f>AIRFLOW!H31</f>
        <v>1334.2148909595292</v>
      </c>
      <c r="I63" s="36">
        <f>AIRFLOW!I31</f>
        <v>223.3686799601461</v>
      </c>
      <c r="J63" s="37">
        <f>AIRFLOW!J31</f>
        <v>0.29942182300287684</v>
      </c>
      <c r="K63" s="38">
        <f>AIRFLOW!K31</f>
        <v>16.73535528516204</v>
      </c>
      <c r="L63" s="2"/>
      <c r="M63" s="2"/>
    </row>
    <row r="64" spans="1:13" ht="15.75">
      <c r="A64" s="34">
        <f>AIRFLOW!A32*25.4</f>
        <v>15.875</v>
      </c>
      <c r="B64" s="101">
        <f>AIRFLOW!B32*25.4</f>
        <v>1531.8240466666666</v>
      </c>
      <c r="C64" s="102">
        <f>AIRFLOW!C32</f>
        <v>1283.73</v>
      </c>
      <c r="D64" s="103">
        <f>AIRFLOW!D32</f>
        <v>5.742963333333333</v>
      </c>
      <c r="E64" s="104">
        <f>AIRFLOW!E32</f>
        <v>22312</v>
      </c>
      <c r="F64" s="35">
        <f>25.4*AIRFLOW!F32</f>
        <v>1593.0858271803856</v>
      </c>
      <c r="G64" s="36">
        <f>AIRFLOW!G32*0.472</f>
        <v>18.45771415535294</v>
      </c>
      <c r="H64" s="35">
        <f>AIRFLOW!H32</f>
        <v>1322.2156293685841</v>
      </c>
      <c r="I64" s="36">
        <f>AIRFLOW!I32</f>
        <v>287.8803712205067</v>
      </c>
      <c r="J64" s="37">
        <f>AIRFLOW!J32</f>
        <v>0.3858986209390169</v>
      </c>
      <c r="K64" s="38">
        <f>AIRFLOW!K32</f>
        <v>21.770019159578748</v>
      </c>
      <c r="L64" s="2"/>
      <c r="M64" s="2"/>
    </row>
    <row r="65" spans="1:13" ht="15.75">
      <c r="A65" s="34">
        <f>AIRFLOW!A33*25.4</f>
        <v>12.7</v>
      </c>
      <c r="B65" s="101">
        <f>AIRFLOW!B33*25.4</f>
        <v>2159.996526666667</v>
      </c>
      <c r="C65" s="102">
        <f>AIRFLOW!C33</f>
        <v>1248.9866666666667</v>
      </c>
      <c r="D65" s="103">
        <f>AIRFLOW!D33</f>
        <v>5.58124</v>
      </c>
      <c r="E65" s="104">
        <f>AIRFLOW!E33</f>
        <v>22626</v>
      </c>
      <c r="F65" s="35">
        <f>25.4*AIRFLOW!F33</f>
        <v>2246.380621116023</v>
      </c>
      <c r="G65" s="36">
        <f>AIRFLOW!G33*0.472</f>
        <v>13.941510971630786</v>
      </c>
      <c r="H65" s="35">
        <f>AIRFLOW!H33</f>
        <v>1286.4307070331276</v>
      </c>
      <c r="I65" s="36">
        <f>AIRFLOW!I33</f>
        <v>306.5845574839588</v>
      </c>
      <c r="J65" s="37">
        <f>AIRFLOW!J33</f>
        <v>0.41097125668091</v>
      </c>
      <c r="K65" s="38">
        <f>AIRFLOW!K33</f>
        <v>23.830371909434323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2772.037466666666</v>
      </c>
      <c r="C66" s="102">
        <f>AIRFLOW!C34</f>
        <v>1172.04</v>
      </c>
      <c r="D66" s="103">
        <f>AIRFLOW!D34</f>
        <v>5.221236666666667</v>
      </c>
      <c r="E66" s="104">
        <f>AIRFLOW!E34</f>
        <v>23524</v>
      </c>
      <c r="F66" s="35">
        <f>25.4*AIRFLOW!F34</f>
        <v>2882.8987312017657</v>
      </c>
      <c r="G66" s="36">
        <f>AIRFLOW!G34*0.472</f>
        <v>8.852741429366548</v>
      </c>
      <c r="H66" s="35">
        <f>AIRFLOW!H34</f>
        <v>1207.1772150258664</v>
      </c>
      <c r="I66" s="36">
        <f>AIRFLOW!I34</f>
        <v>249.83780239756013</v>
      </c>
      <c r="J66" s="37">
        <f>AIRFLOW!J34</f>
        <v>0.3349032203720645</v>
      </c>
      <c r="K66" s="38">
        <f>AIRFLOW!K34</f>
        <v>20.696092340931802</v>
      </c>
      <c r="L66" s="2"/>
      <c r="M66" s="2"/>
    </row>
    <row r="67" spans="1:13" ht="15.75">
      <c r="A67" s="34">
        <f>AIRFLOW!A35*25.4</f>
        <v>6.35</v>
      </c>
      <c r="B67" s="101">
        <f>AIRFLOW!B35*25.4</f>
        <v>3257.4484</v>
      </c>
      <c r="C67" s="102">
        <f>AIRFLOW!C35</f>
        <v>1069.7333333333333</v>
      </c>
      <c r="D67" s="103">
        <f>AIRFLOW!D35</f>
        <v>4.74758</v>
      </c>
      <c r="E67" s="104">
        <f>AIRFLOW!E35</f>
        <v>24880</v>
      </c>
      <c r="F67" s="35">
        <f>25.4*AIRFLOW!F35</f>
        <v>3387.722558673649</v>
      </c>
      <c r="G67" s="36">
        <f>AIRFLOW!G35*0.472</f>
        <v>4.383226761765137</v>
      </c>
      <c r="H67" s="35">
        <f>AIRFLOW!H35</f>
        <v>1101.8034419931657</v>
      </c>
      <c r="I67" s="36">
        <f>AIRFLOW!I35</f>
        <v>145.36154786392777</v>
      </c>
      <c r="J67" s="37">
        <f>AIRFLOW!J35</f>
        <v>0.19485462180151172</v>
      </c>
      <c r="K67" s="38">
        <f>AIRFLOW!K35</f>
        <v>13.192929447816764</v>
      </c>
      <c r="L67" s="2"/>
      <c r="M67" s="2"/>
    </row>
    <row r="68" spans="1:13" ht="15.75">
      <c r="A68" s="34">
        <f>AIRFLOW!A36*25.4</f>
        <v>0</v>
      </c>
      <c r="B68" s="101">
        <f>AIRFLOW!B36*25.4</f>
        <v>3822.132733333333</v>
      </c>
      <c r="C68" s="102">
        <f>AIRFLOW!C36</f>
        <v>954.1129999999999</v>
      </c>
      <c r="D68" s="103">
        <f>AIRFLOW!D36</f>
        <v>4.215346666666668</v>
      </c>
      <c r="E68" s="104">
        <f>AIRFLOW!E36</f>
        <v>26768</v>
      </c>
      <c r="F68" s="35">
        <f>25.4*AIRFLOW!F36</f>
        <v>3974.990143499528</v>
      </c>
      <c r="G68" s="36">
        <f>AIRFLOW!G36*0.472</f>
        <v>0</v>
      </c>
      <c r="H68" s="35">
        <f>AIRFLOW!H36</f>
        <v>982.7168647486216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307.8592870437603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0.306369706312026</v>
      </c>
      <c r="C74" s="102">
        <f>AIRFLOW!C26</f>
        <v>1275.8766666666668</v>
      </c>
      <c r="D74" s="103">
        <f>AIRFLOW!D26</f>
        <v>5.71042</v>
      </c>
      <c r="E74" s="107">
        <f>AIRFLOW!E26</f>
        <v>22242</v>
      </c>
      <c r="F74" s="41">
        <f>AIRFLOW!F26*(0.07355/0.2952998)</f>
        <v>0.31862225825817264</v>
      </c>
      <c r="G74" s="41">
        <f>AIRFLOW!G26*0.472*(0.001*3600)</f>
        <v>101.65242689038807</v>
      </c>
      <c r="H74" s="40">
        <f>AIRFLOW!H26</f>
        <v>1314.1268567481932</v>
      </c>
      <c r="I74" s="42">
        <f>AIRFLOW!I26</f>
        <v>8.98673185260079</v>
      </c>
      <c r="J74" s="43">
        <f>AIRFLOW!J26</f>
        <v>0.012046557443164596</v>
      </c>
      <c r="K74" s="41">
        <f>AIRFLOW!K26</f>
        <v>0.6836009788379745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0.972663086237557</v>
      </c>
      <c r="C75" s="102">
        <f>AIRFLOW!C27</f>
        <v>1286.0633333333333</v>
      </c>
      <c r="D75" s="103">
        <f>AIRFLOW!D27</f>
        <v>5.760986666666667</v>
      </c>
      <c r="E75" s="107">
        <f>AIRFLOW!E27</f>
        <v>22263</v>
      </c>
      <c r="F75" s="41">
        <f>AIRFLOW!F27*(0.07355/0.2952998)</f>
        <v>1.011562509857748</v>
      </c>
      <c r="G75" s="41">
        <f>AIRFLOW!G27*0.472*(0.001*3600)</f>
        <v>100.43263584746876</v>
      </c>
      <c r="H75" s="40">
        <f>AIRFLOW!H27</f>
        <v>1324.6189149518923</v>
      </c>
      <c r="I75" s="42">
        <f>AIRFLOW!I27</f>
        <v>28.193766414101674</v>
      </c>
      <c r="J75" s="43">
        <f>AIRFLOW!J27</f>
        <v>0.03779325256581994</v>
      </c>
      <c r="K75" s="41">
        <f>AIRFLOW!K27</f>
        <v>2.1270778527028242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1.9503075507218992</v>
      </c>
      <c r="C76" s="102">
        <f>AIRFLOW!C28</f>
        <v>1290.19</v>
      </c>
      <c r="D76" s="103">
        <f>AIRFLOW!D28</f>
        <v>5.772503333333333</v>
      </c>
      <c r="E76" s="107">
        <f>AIRFLOW!E28</f>
        <v>22285</v>
      </c>
      <c r="F76" s="41">
        <f>AIRFLOW!F28*(0.07355/0.2952998)</f>
        <v>2.0283056167312217</v>
      </c>
      <c r="G76" s="41">
        <f>AIRFLOW!G28*0.472*(0.001*3600)</f>
        <v>99.3228830900358</v>
      </c>
      <c r="H76" s="40">
        <f>AIRFLOW!H28</f>
        <v>1328.8692971692283</v>
      </c>
      <c r="I76" s="42">
        <f>AIRFLOW!I28</f>
        <v>55.89029557155006</v>
      </c>
      <c r="J76" s="43">
        <f>AIRFLOW!J28</f>
        <v>0.07491996725408855</v>
      </c>
      <c r="K76" s="41">
        <f>AIRFLOW!K28</f>
        <v>4.204076622549321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4.272984748606897</v>
      </c>
      <c r="C77" s="102">
        <f>AIRFLOW!C29</f>
        <v>1288.99</v>
      </c>
      <c r="D77" s="103">
        <f>AIRFLOW!D29</f>
        <v>5.7815166666666675</v>
      </c>
      <c r="E77" s="107">
        <f>AIRFLOW!E29</f>
        <v>22256</v>
      </c>
      <c r="F77" s="41">
        <f>AIRFLOW!F29*(0.07355/0.2952998)</f>
        <v>4.443872948447637</v>
      </c>
      <c r="G77" s="41">
        <f>AIRFLOW!G29*0.472*(0.001*3600)</f>
        <v>93.13648414285348</v>
      </c>
      <c r="H77" s="40">
        <f>AIRFLOW!H29</f>
        <v>1327.6333217263843</v>
      </c>
      <c r="I77" s="42">
        <f>AIRFLOW!I29</f>
        <v>114.80892473544124</v>
      </c>
      <c r="J77" s="43">
        <f>AIRFLOW!J29</f>
        <v>0.15389936291614106</v>
      </c>
      <c r="K77" s="41">
        <f>AIRFLOW!K29</f>
        <v>8.644609506755643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6.537145696226907</v>
      </c>
      <c r="C78" s="102">
        <f>AIRFLOW!C30</f>
        <v>1292.4533333333331</v>
      </c>
      <c r="D78" s="103">
        <f>AIRFLOW!D30</f>
        <v>5.78502</v>
      </c>
      <c r="E78" s="107">
        <f>AIRFLOW!E30</f>
        <v>22253</v>
      </c>
      <c r="F78" s="41">
        <f>AIRFLOW!F30*(0.07355/0.2952998)</f>
        <v>6.798583807020323</v>
      </c>
      <c r="G78" s="41">
        <f>AIRFLOW!G30*0.472*(0.001*3600)</f>
        <v>87.04539971716441</v>
      </c>
      <c r="H78" s="40">
        <f>AIRFLOW!H30</f>
        <v>1331.200484185037</v>
      </c>
      <c r="I78" s="42">
        <f>AIRFLOW!I30</f>
        <v>164.15226300985117</v>
      </c>
      <c r="J78" s="43">
        <f>AIRFLOW!J30</f>
        <v>0.22004324800248146</v>
      </c>
      <c r="K78" s="41">
        <f>AIRFLOW!K30</f>
        <v>12.327067609115595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9.898496714186736</v>
      </c>
      <c r="C79" s="102">
        <f>AIRFLOW!C31</f>
        <v>1295.38</v>
      </c>
      <c r="D79" s="103">
        <f>AIRFLOW!D31</f>
        <v>5.795536666666667</v>
      </c>
      <c r="E79" s="107">
        <f>AIRFLOW!E31</f>
        <v>22193</v>
      </c>
      <c r="F79" s="41">
        <f>AIRFLOW!F31*(0.07355/0.2952998)</f>
        <v>10.294364329948374</v>
      </c>
      <c r="G79" s="41">
        <f>AIRFLOW!G31*0.472*(0.001*3600)</f>
        <v>78.21517781679593</v>
      </c>
      <c r="H79" s="40">
        <f>AIRFLOW!H31</f>
        <v>1334.2148909595292</v>
      </c>
      <c r="I79" s="42">
        <f>AIRFLOW!I31</f>
        <v>223.3686799601461</v>
      </c>
      <c r="J79" s="43">
        <f>AIRFLOW!J31</f>
        <v>0.29942182300287684</v>
      </c>
      <c r="K79" s="41">
        <f>AIRFLOW!K31</f>
        <v>16.73535528516204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15.020856267652963</v>
      </c>
      <c r="C80" s="102">
        <f>AIRFLOW!C32</f>
        <v>1283.73</v>
      </c>
      <c r="D80" s="103">
        <f>AIRFLOW!D32</f>
        <v>5.742963333333333</v>
      </c>
      <c r="E80" s="107">
        <f>AIRFLOW!E32</f>
        <v>22312</v>
      </c>
      <c r="F80" s="41">
        <f>AIRFLOW!F32*(0.07355/0.2952998)</f>
        <v>15.621580875547384</v>
      </c>
      <c r="G80" s="41">
        <f>AIRFLOW!G32*0.472*(0.001*3600)</f>
        <v>66.44777095927058</v>
      </c>
      <c r="H80" s="40">
        <f>AIRFLOW!H32</f>
        <v>1322.2156293685841</v>
      </c>
      <c r="I80" s="42">
        <f>AIRFLOW!I32</f>
        <v>287.8803712205067</v>
      </c>
      <c r="J80" s="43">
        <f>AIRFLOW!J32</f>
        <v>0.3858986209390169</v>
      </c>
      <c r="K80" s="41">
        <f>AIRFLOW!K32</f>
        <v>21.770019159578748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21.18062935249759</v>
      </c>
      <c r="C81" s="102">
        <f>AIRFLOW!C33</f>
        <v>1248.9866666666667</v>
      </c>
      <c r="D81" s="103">
        <f>AIRFLOW!D33</f>
        <v>5.58124</v>
      </c>
      <c r="E81" s="107">
        <f>AIRFLOW!E33</f>
        <v>22626</v>
      </c>
      <c r="F81" s="41">
        <f>AIRFLOW!F33*(0.07355/0.2952998)</f>
        <v>22.02769992131305</v>
      </c>
      <c r="G81" s="41">
        <f>AIRFLOW!G33*0.472*(0.001*3600)</f>
        <v>50.18943949787083</v>
      </c>
      <c r="H81" s="40">
        <f>AIRFLOW!H33</f>
        <v>1286.4307070331276</v>
      </c>
      <c r="I81" s="42">
        <f>AIRFLOW!I33</f>
        <v>306.5845574839588</v>
      </c>
      <c r="J81" s="43">
        <f>AIRFLOW!J33</f>
        <v>0.41097125668091</v>
      </c>
      <c r="K81" s="41">
        <f>AIRFLOW!K33</f>
        <v>23.830371909434323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27.182218771115547</v>
      </c>
      <c r="C82" s="102">
        <f>AIRFLOW!C34</f>
        <v>1172.04</v>
      </c>
      <c r="D82" s="103">
        <f>AIRFLOW!D34</f>
        <v>5.221236666666667</v>
      </c>
      <c r="E82" s="107">
        <f>AIRFLOW!E34</f>
        <v>23524</v>
      </c>
      <c r="F82" s="41">
        <f>AIRFLOW!F34*(0.07355/0.2952998)</f>
        <v>28.269309108844357</v>
      </c>
      <c r="G82" s="41">
        <f>AIRFLOW!G34*0.472*(0.001*3600)</f>
        <v>31.869869145719573</v>
      </c>
      <c r="H82" s="40">
        <f>AIRFLOW!H34</f>
        <v>1207.1772150258664</v>
      </c>
      <c r="I82" s="42">
        <f>AIRFLOW!I34</f>
        <v>249.83780239756013</v>
      </c>
      <c r="J82" s="43">
        <f>AIRFLOW!J34</f>
        <v>0.3349032203720645</v>
      </c>
      <c r="K82" s="41">
        <f>AIRFLOW!K34</f>
        <v>20.696092340931802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31.9420917318603</v>
      </c>
      <c r="C83" s="102">
        <f>AIRFLOW!C35</f>
        <v>1069.7333333333333</v>
      </c>
      <c r="D83" s="103">
        <f>AIRFLOW!D35</f>
        <v>4.74758</v>
      </c>
      <c r="E83" s="107">
        <f>AIRFLOW!E35</f>
        <v>24880</v>
      </c>
      <c r="F83" s="41">
        <f>AIRFLOW!F35*(0.07355/0.2952998)</f>
        <v>33.219542243937376</v>
      </c>
      <c r="G83" s="41">
        <f>AIRFLOW!G35*0.472*(0.001*3600)</f>
        <v>15.779616342354492</v>
      </c>
      <c r="H83" s="40">
        <f>AIRFLOW!H35</f>
        <v>1101.8034419931657</v>
      </c>
      <c r="I83" s="42">
        <f>AIRFLOW!I35</f>
        <v>145.36154786392777</v>
      </c>
      <c r="J83" s="43">
        <f>AIRFLOW!J35</f>
        <v>0.19485462180151172</v>
      </c>
      <c r="K83" s="41">
        <f>AIRFLOW!K35</f>
        <v>13.192929447816764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37.479308768015876</v>
      </c>
      <c r="C84" s="102">
        <f>AIRFLOW!C36</f>
        <v>954.1129999999999</v>
      </c>
      <c r="D84" s="103">
        <f>AIRFLOW!D36</f>
        <v>4.215346666666668</v>
      </c>
      <c r="E84" s="107">
        <f>AIRFLOW!E36</f>
        <v>26768</v>
      </c>
      <c r="F84" s="41">
        <f>AIRFLOW!F36*(0.07355/0.2952998)</f>
        <v>38.97820754333437</v>
      </c>
      <c r="G84" s="41">
        <f>AIRFLOW!G36*0.472*(0.001*3600)</f>
        <v>0</v>
      </c>
      <c r="H84" s="40">
        <f>AIRFLOW!H36</f>
        <v>982.7168647486216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307.8592870437603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-824598674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