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<sst xmlns="http://schemas.openxmlformats.org/spreadsheetml/2006/main" count="170" uniqueCount="117">
  <si>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</si>
  <si>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</si>
  <si>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</si>
  <si>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</si>
  <si>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</si>
  <si>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</si>
  <si>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</si>
  <si>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</si>
  <si>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</si>
  <si>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</si>
  <si>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</si>
  <si>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</si>
  <si>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</si>
  <si>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</si>
  <si>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</si>
  <si>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</si>
  <si>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</si>
  <si>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</si>
  <si>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</si>
  <si>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</si>
  <si>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</si>
  <si>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</si>
  <si>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</si>
  <si>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</si>
  <si>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</si>
  <si>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</si>
  <si>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</si>
  <si>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</si>
  <si>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</si>
  <si>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</si>
  <si>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</si>
  <si>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</si>
  <si>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</si>
  <si>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</si>
  <si>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</si>
  <si>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</si>
  <si>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</si>
  <si>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</si>
  <si>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</si>
  <si>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</si>
  <si>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</si>
  <si>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</si>
  <si>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</si>
  <si>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</si>
  <si>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</si>
  <si>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</si>
  <si>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</si>
  <si>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</si>
  <si>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</si>
  <si>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</si>
  <si>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</si>
  <si>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</si>
  <si>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</si>
  <si>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</si>
  <si>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</si>
  <si>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</si>
  <si>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</si>
  <si>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</si>
  <si>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</si>
  <si>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</si>
  <si>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</si>
  <si>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</si>
  <si>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</si>
  <si>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</si>
  <si>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</si>
  <si>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</si>
  <si>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</si>
  <si>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</si>
  <si>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</si>
  <si>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</si>
  <si>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</si>
  <si>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</si>
  <si>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</si>
  <si>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</si>
  <si>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</si>
  <si>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</si>
  <si>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</si>
  <si>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</si>
  <si>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</si>
  <si>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</si>
  <si>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</si>
  <si>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</si>
  <si>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</si>
  <si>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</si>
  <si>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</si>
  <si>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</si>
  <si>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</si>
  <si>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</si>
  <si>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</si>
  <si>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</si>
  <si>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</si>
  <si>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</si>
  <si>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</si>
  <si>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</si>
  <si>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</si>
  <si>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</si>
  <si>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</si>
  <si>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</si>
  <si>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</si>
  <si>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</si>
  <si>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</si>
  <si>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</si>
  <si>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</si>
  <si>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</si>
  <si>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</si>
  <si>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</si>
  <si>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</si>
  <si>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</si>
  <si>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</si>
  <si>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</si>
  <si>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</si>
  <si>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</si>
  <si>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</si>
  <si>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</si>
  <si>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</si>
  <si>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</si>
  <si>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LH7396-00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</si>
</sst>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383595"/>
        <c:axId val="214523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8853477"/>
        <c:axId val="59919246"/>
      </c:scatterChart>
      <c:valAx>
        <c:axId val="238359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452356"/>
        <c:crosses val="autoZero"/>
        <c:crossBetween val="midCat"/>
        <c:dispUnits/>
        <c:majorUnit val="10"/>
      </c:valAx>
      <c:valAx>
        <c:axId val="2145235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crossBetween val="midCat"/>
        <c:dispUnits/>
      </c:valAx>
      <c:valAx>
        <c:axId val="58853477"/>
        <c:scaling>
          <c:orientation val="minMax"/>
        </c:scaling>
        <c:axPos val="b"/>
        <c:delete val="1"/>
        <c:majorTickMark val="out"/>
        <c:minorTickMark val="none"/>
        <c:tickLblPos val="nextTo"/>
        <c:crossAx val="59919246"/>
        <c:crosses val="max"/>
        <c:crossBetween val="midCat"/>
        <c:dispUnits/>
      </c:valAx>
      <c:valAx>
        <c:axId val="5991924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402303"/>
        <c:axId val="21620728"/>
      </c:scatterChart>
      <c:valAx>
        <c:axId val="240230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620728"/>
        <c:crosses val="autoZero"/>
        <c:crossBetween val="midCat"/>
        <c:dispUnits/>
      </c:val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402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0368825"/>
        <c:axId val="64485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8036627"/>
        <c:axId val="52567596"/>
      </c:scatterChart>
      <c:valAx>
        <c:axId val="6036882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48514"/>
        <c:crosses val="autoZero"/>
        <c:crossBetween val="midCat"/>
        <c:dispUnits/>
        <c:majorUnit val="5"/>
      </c:valAx>
      <c:valAx>
        <c:axId val="644851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 val="autoZero"/>
        <c:crossBetween val="midCat"/>
        <c:dispUnits/>
      </c:valAx>
      <c:valAx>
        <c:axId val="58036627"/>
        <c:scaling>
          <c:orientation val="minMax"/>
        </c:scaling>
        <c:axPos val="b"/>
        <c:delete val="1"/>
        <c:majorTickMark val="out"/>
        <c:minorTickMark val="none"/>
        <c:tickLblPos val="nextTo"/>
        <c:crossAx val="52567596"/>
        <c:crosses val="max"/>
        <c:crossBetween val="midCat"/>
        <c:dispUnits/>
      </c:valAx>
      <c:valAx>
        <c:axId val="5256759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K43" sqref="K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4.57</v>
      </c>
      <c r="C26" s="126">
        <v>1444.4</v>
      </c>
      <c r="D26" s="127">
        <v>6.56</v>
      </c>
      <c r="E26" s="128">
        <v>23258</v>
      </c>
      <c r="F26" s="84">
        <v>4.746547691619231</v>
      </c>
      <c r="G26" s="84">
        <v>113.48762491380906</v>
      </c>
      <c r="H26" s="85">
        <v>1486.2290011080047</v>
      </c>
      <c r="I26" s="86">
        <v>63.215598361370716</v>
      </c>
      <c r="J26" s="87">
        <v>0.08473940799111356</v>
      </c>
      <c r="K26" s="86">
        <v>4.253422474883925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13.83</v>
      </c>
      <c r="C27" s="126">
        <v>1456.9</v>
      </c>
      <c r="D27" s="127">
        <v>6.62</v>
      </c>
      <c r="E27" s="128">
        <v>23081</v>
      </c>
      <c r="F27" s="84">
        <v>14.364278900458197</v>
      </c>
      <c r="G27" s="84">
        <v>108.90780020716866</v>
      </c>
      <c r="H27" s="85">
        <v>1499.0909939866049</v>
      </c>
      <c r="I27" s="86">
        <v>183.58648717738487</v>
      </c>
      <c r="J27" s="87">
        <v>0.2460944868329556</v>
      </c>
      <c r="K27" s="86">
        <v>12.246520585729389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24.8</v>
      </c>
      <c r="C28" s="126">
        <v>1466.3</v>
      </c>
      <c r="D28" s="127">
        <v>6.68</v>
      </c>
      <c r="E28" s="128">
        <v>22963</v>
      </c>
      <c r="F28" s="84">
        <v>25.75807062410436</v>
      </c>
      <c r="G28" s="84">
        <v>101.25051181227502</v>
      </c>
      <c r="H28" s="85">
        <v>1508.763212631312</v>
      </c>
      <c r="I28" s="86">
        <v>306.06132488974475</v>
      </c>
      <c r="J28" s="87">
        <v>0.41026987250636027</v>
      </c>
      <c r="K28" s="86">
        <v>20.2855771089466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43.17</v>
      </c>
      <c r="C29" s="126">
        <v>1482.5</v>
      </c>
      <c r="D29" s="127">
        <v>6.75</v>
      </c>
      <c r="E29" s="128">
        <v>22801</v>
      </c>
      <c r="F29" s="84">
        <v>44.83773825978166</v>
      </c>
      <c r="G29" s="84">
        <v>84.92877179554155</v>
      </c>
      <c r="H29" s="85">
        <v>1525.432355401978</v>
      </c>
      <c r="I29" s="86">
        <v>446.8856797080412</v>
      </c>
      <c r="J29" s="87">
        <v>0.59904246609657</v>
      </c>
      <c r="K29" s="86">
        <v>29.295673329957594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54.61</v>
      </c>
      <c r="C30" s="126">
        <v>1480.5</v>
      </c>
      <c r="D30" s="127">
        <v>6.73</v>
      </c>
      <c r="E30" s="128">
        <v>22822</v>
      </c>
      <c r="F30" s="84">
        <v>56.7196869670298</v>
      </c>
      <c r="G30" s="84">
        <v>73.13019405483091</v>
      </c>
      <c r="H30" s="85">
        <v>1523.3744365414018</v>
      </c>
      <c r="I30" s="86">
        <v>486.7752048984722</v>
      </c>
      <c r="J30" s="87">
        <v>0.6525136794885686</v>
      </c>
      <c r="K30" s="86">
        <v>31.95374644750006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65.81</v>
      </c>
      <c r="C31" s="126">
        <v>1439</v>
      </c>
      <c r="D31" s="127">
        <v>6.53</v>
      </c>
      <c r="E31" s="128">
        <v>23214</v>
      </c>
      <c r="F31" s="84">
        <v>68.35236402307693</v>
      </c>
      <c r="G31" s="84">
        <v>58.78590010159078</v>
      </c>
      <c r="H31" s="85">
        <v>1480.6726201844494</v>
      </c>
      <c r="I31" s="86">
        <v>471.5465904067572</v>
      </c>
      <c r="J31" s="87">
        <v>0.6320999871404253</v>
      </c>
      <c r="K31" s="86">
        <v>31.84678260262664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76.46</v>
      </c>
      <c r="C32" s="126">
        <v>1371.5</v>
      </c>
      <c r="D32" s="127">
        <v>6.18</v>
      </c>
      <c r="E32" s="128">
        <v>23974</v>
      </c>
      <c r="F32" s="84">
        <v>79.41379354512173</v>
      </c>
      <c r="G32" s="84">
        <v>43.86299270703741</v>
      </c>
      <c r="H32" s="85">
        <v>1411.2178586400084</v>
      </c>
      <c r="I32" s="86">
        <v>408.7823153446945</v>
      </c>
      <c r="J32" s="87">
        <v>0.5479655701671508</v>
      </c>
      <c r="K32" s="86">
        <v>28.966634233118217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86.65</v>
      </c>
      <c r="C33" s="126">
        <v>1285.3</v>
      </c>
      <c r="D33" s="127">
        <v>5.76</v>
      </c>
      <c r="E33" s="128">
        <v>24920</v>
      </c>
      <c r="F33" s="84">
        <v>89.99745240236463</v>
      </c>
      <c r="G33" s="84">
        <v>29.79308792738957</v>
      </c>
      <c r="H33" s="85">
        <v>1322.521555749182</v>
      </c>
      <c r="I33" s="86">
        <v>314.661516394254</v>
      </c>
      <c r="J33" s="87">
        <v>0.421798279348866</v>
      </c>
      <c r="K33" s="86">
        <v>23.792543495898226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96.14</v>
      </c>
      <c r="C34" s="126">
        <v>1207.9</v>
      </c>
      <c r="D34" s="127">
        <v>5.36</v>
      </c>
      <c r="E34" s="128">
        <v>26010</v>
      </c>
      <c r="F34" s="84">
        <v>99.85406894360456</v>
      </c>
      <c r="G34" s="84">
        <v>17.662814399328663</v>
      </c>
      <c r="H34" s="85">
        <v>1242.8800958448899</v>
      </c>
      <c r="I34" s="86">
        <v>206.97770592784883</v>
      </c>
      <c r="J34" s="87">
        <v>0.2774500079461781</v>
      </c>
      <c r="K34" s="86">
        <v>16.653071090268664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104.62</v>
      </c>
      <c r="C35" s="126">
        <v>1138.2</v>
      </c>
      <c r="D35" s="127">
        <v>5.02</v>
      </c>
      <c r="E35" s="128">
        <v>26998</v>
      </c>
      <c r="F35" s="84">
        <v>108.66166728604026</v>
      </c>
      <c r="G35" s="84">
        <v>8.471301811820144</v>
      </c>
      <c r="H35" s="85">
        <v>1171.1616235538154</v>
      </c>
      <c r="I35" s="86">
        <v>108.02503518355905</v>
      </c>
      <c r="J35" s="87">
        <v>0.14480567718975745</v>
      </c>
      <c r="K35" s="86">
        <v>9.223751274889281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114.48</v>
      </c>
      <c r="C36" s="126">
        <v>1074.7</v>
      </c>
      <c r="D36" s="127">
        <v>4.72</v>
      </c>
      <c r="E36" s="128">
        <v>27893</v>
      </c>
      <c r="F36" s="84">
        <v>118.90257762288174</v>
      </c>
      <c r="G36" s="84">
        <v>0</v>
      </c>
      <c r="H36" s="85">
        <v>1105.8226997305267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488.97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0.5961260890988214</v>
      </c>
      <c r="BD41" s="5">
        <f aca="true" t="shared" si="0" ref="BD41:BD50">IF(ISERR(($BE$21*0.4912-B26*0.03607)/($BE$21*0.4912)),0,($BE$21*0.4912-B26*0.03607)/($BE$21*0.4912))</f>
        <v>0.9882101561398545</v>
      </c>
      <c r="BF41">
        <f aca="true" t="shared" si="1" ref="BF41:BF50">(I26*63025)/(746*E26)</f>
        <v>0.22962856602631063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0.5846186910250696</v>
      </c>
      <c r="BD42" s="5">
        <f t="shared" si="0"/>
        <v>0.9643208882744396</v>
      </c>
      <c r="BF42">
        <f t="shared" si="1"/>
        <v>0.6719858339173791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0.5844577837636038</v>
      </c>
      <c r="BD43" s="5">
        <f t="shared" si="0"/>
        <v>0.9360201033410052</v>
      </c>
      <c r="BF43">
        <f t="shared" si="1"/>
        <v>1.1260400955760725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0.5805834856178834</v>
      </c>
      <c r="BD44" s="5">
        <f t="shared" si="0"/>
        <v>0.8886285427915804</v>
      </c>
      <c r="BF44">
        <f t="shared" si="1"/>
        <v>1.6558331400261534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0.5805788145011999</v>
      </c>
      <c r="BD45" s="5">
        <f t="shared" si="0"/>
        <v>0.8591152356230763</v>
      </c>
      <c r="BF45">
        <f t="shared" si="1"/>
        <v>1.8019750525706353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0.5786538718201377</v>
      </c>
      <c r="BD46" s="5">
        <f t="shared" si="0"/>
        <v>0.8302210887448207</v>
      </c>
      <c r="BF46">
        <f t="shared" si="1"/>
        <v>1.7161239635360257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0.5768103463695924</v>
      </c>
      <c r="BD47" s="5">
        <f t="shared" si="0"/>
        <v>0.8027458508650507</v>
      </c>
      <c r="BF47">
        <f t="shared" si="1"/>
        <v>1.4405410052467122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0.5750554518362871</v>
      </c>
      <c r="BD48" s="5">
        <f t="shared" si="0"/>
        <v>0.7764573368749232</v>
      </c>
      <c r="BF48">
        <f t="shared" si="1"/>
        <v>1.0667671170129325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0.5753331873929537</v>
      </c>
      <c r="BD49" s="5">
        <f t="shared" si="0"/>
        <v>0.751974707064687</v>
      </c>
      <c r="BF49">
        <f t="shared" si="1"/>
        <v>0.6722909169860773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0.595103138282838</v>
      </c>
      <c r="BD50" s="5">
        <f t="shared" si="0"/>
        <v>0.7300977101425792</v>
      </c>
      <c r="BF50">
        <f t="shared" si="1"/>
        <v>0.33803903270184693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116.078</v>
      </c>
      <c r="C58" s="143">
        <f>AIRFLOW!C26</f>
        <v>1444.4</v>
      </c>
      <c r="D58" s="144">
        <f>AIRFLOW!D26</f>
        <v>6.56</v>
      </c>
      <c r="E58" s="145">
        <f>AIRFLOW!E26</f>
        <v>23258</v>
      </c>
      <c r="F58" s="74">
        <f>25.4*AIRFLOW!F26</f>
        <v>120.56231136712846</v>
      </c>
      <c r="G58" s="75">
        <f>AIRFLOW!G26*0.472</f>
        <v>53.566158959317875</v>
      </c>
      <c r="H58" s="74">
        <f>AIRFLOW!H26</f>
        <v>1486.2290011080047</v>
      </c>
      <c r="I58" s="75">
        <f>AIRFLOW!I26</f>
        <v>63.215598361370716</v>
      </c>
      <c r="J58" s="76">
        <f>AIRFLOW!J26</f>
        <v>0.08473940799111356</v>
      </c>
      <c r="K58" s="77">
        <f>AIRFLOW!K26</f>
        <v>4.253422474883925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351.282</v>
      </c>
      <c r="C59" s="143">
        <f>AIRFLOW!C27</f>
        <v>1456.9</v>
      </c>
      <c r="D59" s="144">
        <f>AIRFLOW!D27</f>
        <v>6.62</v>
      </c>
      <c r="E59" s="145">
        <f>AIRFLOW!E27</f>
        <v>23081</v>
      </c>
      <c r="F59" s="74">
        <f>25.4*AIRFLOW!F27</f>
        <v>364.8526840716382</v>
      </c>
      <c r="G59" s="75">
        <f>AIRFLOW!G27*0.472</f>
        <v>51.40448169778361</v>
      </c>
      <c r="H59" s="74">
        <f>AIRFLOW!H27</f>
        <v>1499.0909939866049</v>
      </c>
      <c r="I59" s="75">
        <f>AIRFLOW!I27</f>
        <v>183.58648717738487</v>
      </c>
      <c r="J59" s="76">
        <f>AIRFLOW!J27</f>
        <v>0.2460944868329556</v>
      </c>
      <c r="K59" s="77">
        <f>AIRFLOW!K27</f>
        <v>12.246520585729389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629.92</v>
      </c>
      <c r="C60" s="143">
        <f>AIRFLOW!C28</f>
        <v>1466.3</v>
      </c>
      <c r="D60" s="144">
        <f>AIRFLOW!D28</f>
        <v>6.68</v>
      </c>
      <c r="E60" s="145">
        <f>AIRFLOW!E28</f>
        <v>22963</v>
      </c>
      <c r="F60" s="74">
        <f>25.4*AIRFLOW!F28</f>
        <v>654.2549938522507</v>
      </c>
      <c r="G60" s="75">
        <f>AIRFLOW!G28*0.472</f>
        <v>47.79024157539381</v>
      </c>
      <c r="H60" s="74">
        <f>AIRFLOW!H28</f>
        <v>1508.763212631312</v>
      </c>
      <c r="I60" s="75">
        <f>AIRFLOW!I28</f>
        <v>306.06132488974475</v>
      </c>
      <c r="J60" s="76">
        <f>AIRFLOW!J28</f>
        <v>0.41026987250636027</v>
      </c>
      <c r="K60" s="77">
        <f>AIRFLOW!K28</f>
        <v>20.2855771089466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1096.518</v>
      </c>
      <c r="C61" s="143">
        <f>AIRFLOW!C29</f>
        <v>1482.5</v>
      </c>
      <c r="D61" s="144">
        <f>AIRFLOW!D29</f>
        <v>6.75</v>
      </c>
      <c r="E61" s="145">
        <f>AIRFLOW!E29</f>
        <v>22801</v>
      </c>
      <c r="F61" s="74">
        <f>25.4*AIRFLOW!F29</f>
        <v>1138.878551798454</v>
      </c>
      <c r="G61" s="75">
        <f>AIRFLOW!G29*0.472</f>
        <v>40.08638028749561</v>
      </c>
      <c r="H61" s="74">
        <f>AIRFLOW!H29</f>
        <v>1525.432355401978</v>
      </c>
      <c r="I61" s="75">
        <f>AIRFLOW!I29</f>
        <v>446.8856797080412</v>
      </c>
      <c r="J61" s="76">
        <f>AIRFLOW!J29</f>
        <v>0.59904246609657</v>
      </c>
      <c r="K61" s="77">
        <f>AIRFLOW!K29</f>
        <v>29.295673329957594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1387.0939999999998</v>
      </c>
      <c r="C62" s="143">
        <f>AIRFLOW!C30</f>
        <v>1480.5</v>
      </c>
      <c r="D62" s="144">
        <f>AIRFLOW!D30</f>
        <v>6.73</v>
      </c>
      <c r="E62" s="145">
        <f>AIRFLOW!E30</f>
        <v>22822</v>
      </c>
      <c r="F62" s="74">
        <f>25.4*AIRFLOW!F30</f>
        <v>1440.6800489625568</v>
      </c>
      <c r="G62" s="75">
        <f>AIRFLOW!G30*0.472</f>
        <v>34.51745159388019</v>
      </c>
      <c r="H62" s="74">
        <f>AIRFLOW!H30</f>
        <v>1523.3744365414018</v>
      </c>
      <c r="I62" s="75">
        <f>AIRFLOW!I30</f>
        <v>486.7752048984722</v>
      </c>
      <c r="J62" s="76">
        <f>AIRFLOW!J30</f>
        <v>0.6525136794885686</v>
      </c>
      <c r="K62" s="77">
        <f>AIRFLOW!K30</f>
        <v>31.95374644750006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1671.574</v>
      </c>
      <c r="C63" s="143">
        <f>AIRFLOW!C31</f>
        <v>1439</v>
      </c>
      <c r="D63" s="144">
        <f>AIRFLOW!D31</f>
        <v>6.53</v>
      </c>
      <c r="E63" s="145">
        <f>AIRFLOW!E31</f>
        <v>23214</v>
      </c>
      <c r="F63" s="74">
        <f>25.4*AIRFLOW!F31</f>
        <v>1736.150046186154</v>
      </c>
      <c r="G63" s="75">
        <f>AIRFLOW!G31*0.472</f>
        <v>27.746944847950846</v>
      </c>
      <c r="H63" s="74">
        <f>AIRFLOW!H31</f>
        <v>1480.6726201844494</v>
      </c>
      <c r="I63" s="75">
        <f>AIRFLOW!I31</f>
        <v>471.5465904067572</v>
      </c>
      <c r="J63" s="76">
        <f>AIRFLOW!J31</f>
        <v>0.6320999871404253</v>
      </c>
      <c r="K63" s="77">
        <f>AIRFLOW!K31</f>
        <v>31.84678260262664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1942.0839999999998</v>
      </c>
      <c r="C64" s="143">
        <f>AIRFLOW!C32</f>
        <v>1371.5</v>
      </c>
      <c r="D64" s="144">
        <f>AIRFLOW!D32</f>
        <v>6.18</v>
      </c>
      <c r="E64" s="145">
        <f>AIRFLOW!E32</f>
        <v>23974</v>
      </c>
      <c r="F64" s="74">
        <f>25.4*AIRFLOW!F32</f>
        <v>2017.110356046092</v>
      </c>
      <c r="G64" s="75">
        <f>AIRFLOW!G32*0.472</f>
        <v>20.703332557721655</v>
      </c>
      <c r="H64" s="74">
        <f>AIRFLOW!H32</f>
        <v>1411.2178586400084</v>
      </c>
      <c r="I64" s="75">
        <f>AIRFLOW!I32</f>
        <v>408.7823153446945</v>
      </c>
      <c r="J64" s="76">
        <f>AIRFLOW!J32</f>
        <v>0.5479655701671508</v>
      </c>
      <c r="K64" s="77">
        <f>AIRFLOW!K32</f>
        <v>28.966634233118217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2200.91</v>
      </c>
      <c r="C65" s="143">
        <f>AIRFLOW!C33</f>
        <v>1285.3</v>
      </c>
      <c r="D65" s="144">
        <f>AIRFLOW!D33</f>
        <v>5.76</v>
      </c>
      <c r="E65" s="145">
        <f>AIRFLOW!E33</f>
        <v>24920</v>
      </c>
      <c r="F65" s="74">
        <f>25.4*AIRFLOW!F33</f>
        <v>2285.9352910200614</v>
      </c>
      <c r="G65" s="75">
        <f>AIRFLOW!G33*0.472</f>
        <v>14.062337501727876</v>
      </c>
      <c r="H65" s="74">
        <f>AIRFLOW!H33</f>
        <v>1322.521555749182</v>
      </c>
      <c r="I65" s="75">
        <f>AIRFLOW!I33</f>
        <v>314.661516394254</v>
      </c>
      <c r="J65" s="76">
        <f>AIRFLOW!J33</f>
        <v>0.421798279348866</v>
      </c>
      <c r="K65" s="77">
        <f>AIRFLOW!K33</f>
        <v>23.792543495898226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2441.9559999999997</v>
      </c>
      <c r="C66" s="143">
        <f>AIRFLOW!C34</f>
        <v>1207.9</v>
      </c>
      <c r="D66" s="144">
        <f>AIRFLOW!D34</f>
        <v>5.36</v>
      </c>
      <c r="E66" s="145">
        <f>AIRFLOW!E34</f>
        <v>26010</v>
      </c>
      <c r="F66" s="74">
        <f>25.4*AIRFLOW!F34</f>
        <v>2536.2933511675556</v>
      </c>
      <c r="G66" s="75">
        <f>AIRFLOW!G34*0.472</f>
        <v>8.336848396483129</v>
      </c>
      <c r="H66" s="74">
        <f>AIRFLOW!H34</f>
        <v>1242.8800958448899</v>
      </c>
      <c r="I66" s="75">
        <f>AIRFLOW!I34</f>
        <v>206.97770592784883</v>
      </c>
      <c r="J66" s="76">
        <f>AIRFLOW!J34</f>
        <v>0.2774500079461781</v>
      </c>
      <c r="K66" s="77">
        <f>AIRFLOW!K34</f>
        <v>16.653071090268664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2657.348</v>
      </c>
      <c r="C67" s="143">
        <f>AIRFLOW!C35</f>
        <v>1138.2</v>
      </c>
      <c r="D67" s="144">
        <f>AIRFLOW!D35</f>
        <v>5.02</v>
      </c>
      <c r="E67" s="145">
        <f>AIRFLOW!E35</f>
        <v>26998</v>
      </c>
      <c r="F67" s="74">
        <f>25.4*AIRFLOW!F35</f>
        <v>2760.0063490654225</v>
      </c>
      <c r="G67" s="75">
        <f>AIRFLOW!G35*0.472</f>
        <v>3.998454455179108</v>
      </c>
      <c r="H67" s="74">
        <f>AIRFLOW!H35</f>
        <v>1171.1616235538154</v>
      </c>
      <c r="I67" s="75">
        <f>AIRFLOW!I35</f>
        <v>108.02503518355905</v>
      </c>
      <c r="J67" s="76">
        <f>AIRFLOW!J35</f>
        <v>0.14480567718975745</v>
      </c>
      <c r="K67" s="77">
        <f>AIRFLOW!K35</f>
        <v>9.223751274889281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2907.792</v>
      </c>
      <c r="C68" s="143">
        <f>AIRFLOW!C36</f>
        <v>1074.7</v>
      </c>
      <c r="D68" s="144">
        <f>AIRFLOW!D36</f>
        <v>4.72</v>
      </c>
      <c r="E68" s="145">
        <f>AIRFLOW!E36</f>
        <v>27893</v>
      </c>
      <c r="F68" s="74">
        <f>25.4*AIRFLOW!F36</f>
        <v>3020.125471621196</v>
      </c>
      <c r="G68" s="75">
        <f>AIRFLOW!G36*0.472</f>
        <v>0</v>
      </c>
      <c r="H68" s="74">
        <f>AIRFLOW!H36</f>
        <v>1105.8226997305267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488.97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1.1382449293904027</v>
      </c>
      <c r="C74" s="143">
        <f>AIRFLOW!C26</f>
        <v>1444.4</v>
      </c>
      <c r="D74" s="144">
        <f>AIRFLOW!D26</f>
        <v>6.56</v>
      </c>
      <c r="E74" s="148">
        <f>AIRFLOW!E26</f>
        <v>23258</v>
      </c>
      <c r="F74" s="80">
        <f>AIRFLOW!F26*(0.07355/0.2952998)</f>
        <v>1.1822174709180109</v>
      </c>
      <c r="G74" s="80">
        <f>AIRFLOW!G26*0.472*(0.001*3600)</f>
        <v>192.83817225354434</v>
      </c>
      <c r="H74" s="79">
        <f>AIRFLOW!H26</f>
        <v>1486.2290011080047</v>
      </c>
      <c r="I74" s="81">
        <f>AIRFLOW!I26</f>
        <v>63.215598361370716</v>
      </c>
      <c r="J74" s="82">
        <f>AIRFLOW!J26</f>
        <v>0.08473940799111356</v>
      </c>
      <c r="K74" s="80">
        <f>AIRFLOW!K26</f>
        <v>4.253422474883925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3.444623057651919</v>
      </c>
      <c r="C75" s="143">
        <f>AIRFLOW!C27</f>
        <v>1456.9</v>
      </c>
      <c r="D75" s="144">
        <f>AIRFLOW!D27</f>
        <v>6.62</v>
      </c>
      <c r="E75" s="148">
        <f>AIRFLOW!E27</f>
        <v>23081</v>
      </c>
      <c r="F75" s="80">
        <f>AIRFLOW!F27*(0.07355/0.2952998)</f>
        <v>3.577695322274856</v>
      </c>
      <c r="G75" s="80">
        <f>AIRFLOW!G27*0.472*(0.001*3600)</f>
        <v>185.056134112021</v>
      </c>
      <c r="H75" s="79">
        <f>AIRFLOW!H27</f>
        <v>1499.0909939866049</v>
      </c>
      <c r="I75" s="81">
        <f>AIRFLOW!I27</f>
        <v>183.58648717738487</v>
      </c>
      <c r="J75" s="82">
        <f>AIRFLOW!J27</f>
        <v>0.2460944868329556</v>
      </c>
      <c r="K75" s="80">
        <f>AIRFLOW!K27</f>
        <v>12.246520585729389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6.176909026013563</v>
      </c>
      <c r="C76" s="143">
        <f>AIRFLOW!C28</f>
        <v>1466.3</v>
      </c>
      <c r="D76" s="144">
        <f>AIRFLOW!D28</f>
        <v>6.68</v>
      </c>
      <c r="E76" s="148">
        <f>AIRFLOW!E28</f>
        <v>22963</v>
      </c>
      <c r="F76" s="80">
        <f>AIRFLOW!F28*(0.07355/0.2952998)</f>
        <v>6.415534634303429</v>
      </c>
      <c r="G76" s="80">
        <f>AIRFLOW!G28*0.472*(0.001*3600)</f>
        <v>172.0448696714177</v>
      </c>
      <c r="H76" s="79">
        <f>AIRFLOW!H28</f>
        <v>1508.763212631312</v>
      </c>
      <c r="I76" s="81">
        <f>AIRFLOW!I28</f>
        <v>306.06132488974475</v>
      </c>
      <c r="J76" s="82">
        <f>AIRFLOW!J28</f>
        <v>0.41026987250636027</v>
      </c>
      <c r="K76" s="80">
        <f>AIRFLOW!K28</f>
        <v>20.2855771089466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10.752304945685708</v>
      </c>
      <c r="C77" s="143">
        <f>AIRFLOW!C29</f>
        <v>1482.5</v>
      </c>
      <c r="D77" s="144">
        <f>AIRFLOW!D29</f>
        <v>6.75</v>
      </c>
      <c r="E77" s="148">
        <f>AIRFLOW!E29</f>
        <v>22801</v>
      </c>
      <c r="F77" s="80">
        <f>AIRFLOW!F29*(0.07355/0.2952998)</f>
        <v>11.16768670011609</v>
      </c>
      <c r="G77" s="80">
        <f>AIRFLOW!G29*0.472*(0.001*3600)</f>
        <v>144.3109690349842</v>
      </c>
      <c r="H77" s="79">
        <f>AIRFLOW!H29</f>
        <v>1525.432355401978</v>
      </c>
      <c r="I77" s="81">
        <f>AIRFLOW!I29</f>
        <v>446.8856797080412</v>
      </c>
      <c r="J77" s="82">
        <f>AIRFLOW!J29</f>
        <v>0.59904246609657</v>
      </c>
      <c r="K77" s="80">
        <f>AIRFLOW!K29</f>
        <v>29.295673329957594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13.601653302846803</v>
      </c>
      <c r="C78" s="143">
        <f>AIRFLOW!C30</f>
        <v>1480.5</v>
      </c>
      <c r="D78" s="144">
        <f>AIRFLOW!D30</f>
        <v>6.73</v>
      </c>
      <c r="E78" s="148">
        <f>AIRFLOW!E30</f>
        <v>22822</v>
      </c>
      <c r="F78" s="80">
        <f>AIRFLOW!F30*(0.07355/0.2952998)</f>
        <v>14.127110741101221</v>
      </c>
      <c r="G78" s="80">
        <f>AIRFLOW!G30*0.472*(0.001*3600)</f>
        <v>124.26282573796868</v>
      </c>
      <c r="H78" s="79">
        <f>AIRFLOW!H30</f>
        <v>1523.3744365414018</v>
      </c>
      <c r="I78" s="81">
        <f>AIRFLOW!I30</f>
        <v>486.7752048984722</v>
      </c>
      <c r="J78" s="82">
        <f>AIRFLOW!J30</f>
        <v>0.6525136794885686</v>
      </c>
      <c r="K78" s="80">
        <f>AIRFLOW!K30</f>
        <v>31.95374644750006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16.391225121046478</v>
      </c>
      <c r="C79" s="143">
        <f>AIRFLOW!C31</f>
        <v>1439</v>
      </c>
      <c r="D79" s="144">
        <f>AIRFLOW!D31</f>
        <v>6.53</v>
      </c>
      <c r="E79" s="148">
        <f>AIRFLOW!E31</f>
        <v>23214</v>
      </c>
      <c r="F79" s="80">
        <f>AIRFLOW!F31*(0.07355/0.2952998)</f>
        <v>17.024448963044705</v>
      </c>
      <c r="G79" s="80">
        <f>AIRFLOW!G31*0.472*(0.001*3600)</f>
        <v>99.88900145262305</v>
      </c>
      <c r="H79" s="79">
        <f>AIRFLOW!H31</f>
        <v>1480.6726201844494</v>
      </c>
      <c r="I79" s="81">
        <f>AIRFLOW!I31</f>
        <v>471.5465904067572</v>
      </c>
      <c r="J79" s="82">
        <f>AIRFLOW!J31</f>
        <v>0.6320999871404253</v>
      </c>
      <c r="K79" s="80">
        <f>AIRFLOW!K31</f>
        <v>31.84678260262664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19.043809037459557</v>
      </c>
      <c r="C80" s="143">
        <f>AIRFLOW!C32</f>
        <v>1371.5</v>
      </c>
      <c r="D80" s="144">
        <f>AIRFLOW!D32</f>
        <v>6.18</v>
      </c>
      <c r="E80" s="148">
        <f>AIRFLOW!E32</f>
        <v>23974</v>
      </c>
      <c r="F80" s="80">
        <f>AIRFLOW!F32*(0.07355/0.2952998)</f>
        <v>19.779507183017746</v>
      </c>
      <c r="G80" s="80">
        <f>AIRFLOW!G32*0.472*(0.001*3600)</f>
        <v>74.53199720779796</v>
      </c>
      <c r="H80" s="79">
        <f>AIRFLOW!H32</f>
        <v>1411.2178586400084</v>
      </c>
      <c r="I80" s="81">
        <f>AIRFLOW!I32</f>
        <v>408.7823153446945</v>
      </c>
      <c r="J80" s="82">
        <f>AIRFLOW!J32</f>
        <v>0.5479655701671508</v>
      </c>
      <c r="K80" s="80">
        <f>AIRFLOW!K32</f>
        <v>28.966634233118217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21.581821254196583</v>
      </c>
      <c r="C81" s="143">
        <f>AIRFLOW!C33</f>
        <v>1285.3</v>
      </c>
      <c r="D81" s="144">
        <f>AIRFLOW!D33</f>
        <v>5.76</v>
      </c>
      <c r="E81" s="148">
        <f>AIRFLOW!E33</f>
        <v>24920</v>
      </c>
      <c r="F81" s="80">
        <f>AIRFLOW!F33*(0.07355/0.2952998)</f>
        <v>22.415567583160975</v>
      </c>
      <c r="G81" s="80">
        <f>AIRFLOW!G33*0.472*(0.001*3600)</f>
        <v>50.62441500622035</v>
      </c>
      <c r="H81" s="79">
        <f>AIRFLOW!H33</f>
        <v>1322.521555749182</v>
      </c>
      <c r="I81" s="81">
        <f>AIRFLOW!I33</f>
        <v>314.661516394254</v>
      </c>
      <c r="J81" s="82">
        <f>AIRFLOW!J33</f>
        <v>0.421798279348866</v>
      </c>
      <c r="K81" s="80">
        <f>AIRFLOW!K33</f>
        <v>23.792543495898226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23.94548523229613</v>
      </c>
      <c r="C82" s="143">
        <f>AIRFLOW!C34</f>
        <v>1207.9</v>
      </c>
      <c r="D82" s="144">
        <f>AIRFLOW!D34</f>
        <v>5.36</v>
      </c>
      <c r="E82" s="148">
        <f>AIRFLOW!E34</f>
        <v>26010</v>
      </c>
      <c r="F82" s="80">
        <f>AIRFLOW!F34*(0.07355/0.2952998)</f>
        <v>24.87054434443273</v>
      </c>
      <c r="G82" s="80">
        <f>AIRFLOW!G34*0.472*(0.001*3600)</f>
        <v>30.012654227339265</v>
      </c>
      <c r="H82" s="79">
        <f>AIRFLOW!H34</f>
        <v>1242.8800958448899</v>
      </c>
      <c r="I82" s="81">
        <f>AIRFLOW!I34</f>
        <v>206.97770592784883</v>
      </c>
      <c r="J82" s="82">
        <f>AIRFLOW!J34</f>
        <v>0.2774500079461781</v>
      </c>
      <c r="K82" s="80">
        <f>AIRFLOW!K34</f>
        <v>16.653071090268664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26.057589608933025</v>
      </c>
      <c r="C83" s="143">
        <f>AIRFLOW!C35</f>
        <v>1138.2</v>
      </c>
      <c r="D83" s="144">
        <f>AIRFLOW!D35</f>
        <v>5.02</v>
      </c>
      <c r="E83" s="148">
        <f>AIRFLOW!E35</f>
        <v>26998</v>
      </c>
      <c r="F83" s="80">
        <f>AIRFLOW!F35*(0.07355/0.2952998)</f>
        <v>27.064243283904226</v>
      </c>
      <c r="G83" s="80">
        <f>AIRFLOW!G35*0.472*(0.001*3600)</f>
        <v>14.39443603864479</v>
      </c>
      <c r="H83" s="79">
        <f>AIRFLOW!H35</f>
        <v>1171.1616235538154</v>
      </c>
      <c r="I83" s="81">
        <f>AIRFLOW!I35</f>
        <v>108.02503518355905</v>
      </c>
      <c r="J83" s="82">
        <f>AIRFLOW!J35</f>
        <v>0.14480567718975745</v>
      </c>
      <c r="K83" s="80">
        <f>AIRFLOW!K35</f>
        <v>9.223751274889281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28.513409084598095</v>
      </c>
      <c r="C84" s="143">
        <f>AIRFLOW!C36</f>
        <v>1074.7</v>
      </c>
      <c r="D84" s="144">
        <f>AIRFLOW!D36</f>
        <v>4.72</v>
      </c>
      <c r="E84" s="148">
        <f>AIRFLOW!E36</f>
        <v>27893</v>
      </c>
      <c r="F84" s="80">
        <f>AIRFLOW!F36*(0.07355/0.2952998)</f>
        <v>29.614935682865184</v>
      </c>
      <c r="G84" s="80">
        <f>AIRFLOW!G36*0.472*(0.001*3600)</f>
        <v>0</v>
      </c>
      <c r="H84" s="79">
        <f>AIRFLOW!H36</f>
        <v>1105.8226997305267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488.97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107.01 in H2O, 2718 mm H2O or 26.65 kPa, Maximum open watts = 1679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107.01231986059356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2718.1129244590766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26.653442114578667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1679.4387712520452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2013-09-11T21:14:46Z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1279915546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