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<sst xmlns="http://schemas.openxmlformats.org/spreadsheetml/2006/main" count="78" uniqueCount="30">
  <si>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</si>
  <si>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</si>
  <si>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</si>
  <si>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</si>
  <si>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</si>
  <si>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</si>
  <si>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</si>
  <si>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</si>
  <si>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</si>
  <si>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</si>
  <si>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</si>
  <si>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</si>
  <si>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</si>
  <si>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</si>
  <si>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</si>
  <si>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</si>
  <si>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</si>
  <si>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</si>
  <si>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</si>
  <si>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</si>
  <si>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</si>
  <si>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</si>
  <si>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</si>
  <si>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</si>
  <si>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</si>
  <si>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230 volts, corrected to standard atmospheric conditions:  Minimum sealed vacuum = 129.83 inH20, 3298 mmH20 or 32.34 Pa, Maximum open watts = 2071 watts.</t>
  </si>
  <si>
    <t>LIGHTHOUSE</t>
  </si>
  <si>
    <t>VACUUM</t>
  </si>
  <si>
    <t>MOTORS</t>
  </si>
  <si>
    <t>LH6765-OD-230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</si>
</sst>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29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113.22490919694229</c:v>
                </c:pt>
                <c:pt idx="1">
                  <c:v>107.6185439560097</c:v>
                </c:pt>
                <c:pt idx="2">
                  <c:v>100.711617002047</c:v>
                </c:pt>
                <c:pt idx="3">
                  <c:v>87.67276643902044</c:v>
                </c:pt>
                <c:pt idx="4">
                  <c:v>77.37713184749548</c:v>
                </c:pt>
                <c:pt idx="5">
                  <c:v>63.67652711317469</c:v>
                </c:pt>
                <c:pt idx="6">
                  <c:v>47.93109874288127</c:v>
                </c:pt>
                <c:pt idx="7">
                  <c:v>32.83253619129255</c:v>
                </c:pt>
                <c:pt idx="8">
                  <c:v>19.426365446850102</c:v>
                </c:pt>
                <c:pt idx="9">
                  <c:v>9.198264580598757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4.724190015192166</c:v>
                </c:pt>
                <c:pt idx="1">
                  <c:v>14.01667446705161</c:v>
                </c:pt>
                <c:pt idx="2">
                  <c:v>25.47628311446906</c:v>
                </c:pt>
                <c:pt idx="3">
                  <c:v>47.89670523539841</c:v>
                </c:pt>
                <c:pt idx="4">
                  <c:v>63.644039931810575</c:v>
                </c:pt>
                <c:pt idx="5">
                  <c:v>80.48271643401733</c:v>
                </c:pt>
                <c:pt idx="6">
                  <c:v>95.23214897067389</c:v>
                </c:pt>
                <c:pt idx="7">
                  <c:v>109.66945775087319</c:v>
                </c:pt>
                <c:pt idx="8">
                  <c:v>122.23651848788505</c:v>
                </c:pt>
                <c:pt idx="9">
                  <c:v>130.54630680914963</c:v>
                </c:pt>
                <c:pt idx="10">
                  <c:v>144.25148114363301</c:v>
                </c:pt>
              </c:numCache>
            </c:numRef>
          </c:yVal>
          <c:smooth val="0"/>
        </c:ser>
        <c:axId val="42089959"/>
        <c:axId val="4326531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113.22490919694229</c:v>
                </c:pt>
                <c:pt idx="1">
                  <c:v>107.6185439560097</c:v>
                </c:pt>
                <c:pt idx="2">
                  <c:v>100.711617002047</c:v>
                </c:pt>
                <c:pt idx="3">
                  <c:v>87.67276643902044</c:v>
                </c:pt>
                <c:pt idx="4">
                  <c:v>77.37713184749548</c:v>
                </c:pt>
                <c:pt idx="5">
                  <c:v>63.67652711317469</c:v>
                </c:pt>
                <c:pt idx="6">
                  <c:v>47.93109874288127</c:v>
                </c:pt>
                <c:pt idx="7">
                  <c:v>32.83253619129255</c:v>
                </c:pt>
                <c:pt idx="8">
                  <c:v>19.426365446850102</c:v>
                </c:pt>
                <c:pt idx="9">
                  <c:v>9.198264580598757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62.77218348227715</c:v>
                </c:pt>
                <c:pt idx="1">
                  <c:v>177.0231221286146</c:v>
                </c:pt>
                <c:pt idx="2">
                  <c:v>301.1019253305863</c:v>
                </c:pt>
                <c:pt idx="3">
                  <c:v>492.79721797685875</c:v>
                </c:pt>
                <c:pt idx="4">
                  <c:v>577.9207185032492</c:v>
                </c:pt>
                <c:pt idx="5">
                  <c:v>601.4228057886647</c:v>
                </c:pt>
                <c:pt idx="6">
                  <c:v>535.6719015534642</c:v>
                </c:pt>
                <c:pt idx="7">
                  <c:v>422.5596507201443</c:v>
                </c:pt>
                <c:pt idx="8">
                  <c:v>278.6701320470676</c:v>
                </c:pt>
                <c:pt idx="9">
                  <c:v>140.91862100831568</c:v>
                </c:pt>
                <c:pt idx="10">
                  <c:v>0</c:v>
                </c:pt>
              </c:numCache>
            </c:numRef>
          </c:yVal>
          <c:smooth val="0"/>
        </c:ser>
        <c:axId val="53843489"/>
        <c:axId val="14829354"/>
      </c:scatterChart>
      <c:valAx>
        <c:axId val="42089959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3265312"/>
        <c:crosses val="autoZero"/>
        <c:crossBetween val="midCat"/>
        <c:dispUnits/>
        <c:majorUnit val="10"/>
      </c:valAx>
      <c:valAx>
        <c:axId val="4326531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2089959"/>
        <c:crosses val="autoZero"/>
        <c:crossBetween val="midCat"/>
        <c:dispUnits/>
      </c:valAx>
      <c:valAx>
        <c:axId val="53843489"/>
        <c:scaling>
          <c:orientation val="minMax"/>
        </c:scaling>
        <c:axPos val="b"/>
        <c:delete val="1"/>
        <c:majorTickMark val="in"/>
        <c:minorTickMark val="none"/>
        <c:tickLblPos val="nextTo"/>
        <c:crossAx val="14829354"/>
        <c:crosses val="max"/>
        <c:crossBetween val="midCat"/>
        <c:dispUnits/>
      </c:valAx>
      <c:valAx>
        <c:axId val="14829354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84348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6355323"/>
        <c:axId val="60326996"/>
      </c:scatterChart>
      <c:valAx>
        <c:axId val="6635532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0326996"/>
        <c:crosses val="autoZero"/>
        <c:crossBetween val="midCat"/>
        <c:dispUnits/>
      </c:valAx>
      <c:valAx>
        <c:axId val="6032699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63553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53.44215714095676</c:v>
                </c:pt>
                <c:pt idx="1">
                  <c:v>50.795952747236576</c:v>
                </c:pt>
                <c:pt idx="2">
                  <c:v>47.535883224966184</c:v>
                </c:pt>
                <c:pt idx="3">
                  <c:v>41.381545759217644</c:v>
                </c:pt>
                <c:pt idx="4">
                  <c:v>36.522006232017866</c:v>
                </c:pt>
                <c:pt idx="5">
                  <c:v>30.055320797418453</c:v>
                </c:pt>
                <c:pt idx="6">
                  <c:v>22.623478606639956</c:v>
                </c:pt>
                <c:pt idx="7">
                  <c:v>15.496957082290082</c:v>
                </c:pt>
                <c:pt idx="8">
                  <c:v>9.169244490913249</c:v>
                </c:pt>
                <c:pt idx="9">
                  <c:v>4.341580882042613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119.99442638588101</c:v>
                </c:pt>
                <c:pt idx="1">
                  <c:v>356.0235314631109</c:v>
                </c:pt>
                <c:pt idx="2">
                  <c:v>647.0975911075141</c:v>
                </c:pt>
                <c:pt idx="3">
                  <c:v>1216.5763129791194</c:v>
                </c:pt>
                <c:pt idx="4">
                  <c:v>1616.5586142679886</c:v>
                </c:pt>
                <c:pt idx="5">
                  <c:v>2044.2609974240402</c:v>
                </c:pt>
                <c:pt idx="6">
                  <c:v>2418.8965838551167</c:v>
                </c:pt>
                <c:pt idx="7">
                  <c:v>2785.604226872179</c:v>
                </c:pt>
                <c:pt idx="8">
                  <c:v>3104.8075695922803</c:v>
                </c:pt>
                <c:pt idx="9">
                  <c:v>3315.8761929524003</c:v>
                </c:pt>
                <c:pt idx="10">
                  <c:v>3663.9876210482785</c:v>
                </c:pt>
              </c:numCache>
            </c:numRef>
          </c:yVal>
          <c:smooth val="0"/>
        </c:ser>
        <c:axId val="6072053"/>
        <c:axId val="5464847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53.44215714095676</c:v>
                </c:pt>
                <c:pt idx="1">
                  <c:v>50.795952747236576</c:v>
                </c:pt>
                <c:pt idx="2">
                  <c:v>47.535883224966184</c:v>
                </c:pt>
                <c:pt idx="3">
                  <c:v>41.381545759217644</c:v>
                </c:pt>
                <c:pt idx="4">
                  <c:v>36.522006232017866</c:v>
                </c:pt>
                <c:pt idx="5">
                  <c:v>30.055320797418453</c:v>
                </c:pt>
                <c:pt idx="6">
                  <c:v>22.623478606639956</c:v>
                </c:pt>
                <c:pt idx="7">
                  <c:v>15.496957082290082</c:v>
                </c:pt>
                <c:pt idx="8">
                  <c:v>9.169244490913249</c:v>
                </c:pt>
                <c:pt idx="9">
                  <c:v>4.341580882042613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62.77218348227715</c:v>
                </c:pt>
                <c:pt idx="1">
                  <c:v>177.0231221286146</c:v>
                </c:pt>
                <c:pt idx="2">
                  <c:v>301.1019253305863</c:v>
                </c:pt>
                <c:pt idx="3">
                  <c:v>492.79721797685875</c:v>
                </c:pt>
                <c:pt idx="4">
                  <c:v>577.9207185032492</c:v>
                </c:pt>
                <c:pt idx="5">
                  <c:v>601.4228057886647</c:v>
                </c:pt>
                <c:pt idx="6">
                  <c:v>535.6719015534642</c:v>
                </c:pt>
                <c:pt idx="7">
                  <c:v>422.5596507201443</c:v>
                </c:pt>
                <c:pt idx="8">
                  <c:v>278.6701320470676</c:v>
                </c:pt>
                <c:pt idx="9">
                  <c:v>140.91862100831568</c:v>
                </c:pt>
                <c:pt idx="10">
                  <c:v>0</c:v>
                </c:pt>
              </c:numCache>
            </c:numRef>
          </c:yVal>
          <c:smooth val="0"/>
        </c:ser>
        <c:axId val="22074255"/>
        <c:axId val="64450568"/>
      </c:scatterChart>
      <c:valAx>
        <c:axId val="6072053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4648478"/>
        <c:crosses val="autoZero"/>
        <c:crossBetween val="midCat"/>
        <c:dispUnits/>
        <c:majorUnit val="5"/>
      </c:valAx>
      <c:valAx>
        <c:axId val="5464847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072053"/>
        <c:crosses val="autoZero"/>
        <c:crossBetween val="midCat"/>
        <c:dispUnits/>
      </c:valAx>
      <c:valAx>
        <c:axId val="22074255"/>
        <c:scaling>
          <c:orientation val="minMax"/>
        </c:scaling>
        <c:axPos val="b"/>
        <c:delete val="1"/>
        <c:majorTickMark val="in"/>
        <c:minorTickMark val="none"/>
        <c:tickLblPos val="nextTo"/>
        <c:crossAx val="64450568"/>
        <c:crosses val="max"/>
        <c:crossBetween val="midCat"/>
        <c:dispUnits/>
      </c:valAx>
      <c:valAx>
        <c:axId val="64450568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07425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I43" sqref="I43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8"/>
      <c r="B2" s="118"/>
      <c r="C2" s="118"/>
      <c r="D2" s="54"/>
      <c r="E2" s="54"/>
      <c r="F2" s="54"/>
      <c r="G2" s="55"/>
      <c r="H2" s="119"/>
      <c r="I2" s="119"/>
      <c r="J2" s="119"/>
      <c r="K2" s="119"/>
      <c r="L2" s="119"/>
      <c r="M2" s="119"/>
      <c r="N2" s="3"/>
    </row>
    <row r="3" spans="1:14" ht="24.75">
      <c r="A3" s="118" t="s">
        <v>20</v>
      </c>
      <c r="B3" s="118"/>
      <c r="C3" s="118"/>
      <c r="D3" s="56"/>
      <c r="E3" s="56"/>
      <c r="F3" s="56"/>
      <c r="G3" s="57"/>
      <c r="H3" s="120"/>
      <c r="I3" s="120"/>
      <c r="J3" s="120"/>
      <c r="K3" s="120"/>
      <c r="L3" s="120"/>
      <c r="M3" s="120"/>
      <c r="N3" s="3"/>
    </row>
    <row r="4" spans="1:14" ht="24.75">
      <c r="A4" s="123" t="s">
        <v>21</v>
      </c>
      <c r="B4" s="123"/>
      <c r="C4" s="123"/>
      <c r="D4" s="58"/>
      <c r="E4" s="59"/>
      <c r="F4" s="59"/>
      <c r="G4" s="59"/>
      <c r="H4" s="2"/>
      <c r="I4" s="2"/>
      <c r="J4" s="126" t="s">
        <v>26</v>
      </c>
      <c r="K4" s="126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27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27" t="s">
        <v>28</v>
      </c>
      <c r="K6" s="66"/>
      <c r="L6" s="66"/>
      <c r="M6" s="61"/>
      <c r="N6" s="4"/>
    </row>
    <row r="7" spans="1:14" ht="23.25">
      <c r="A7" s="67" t="s">
        <v>22</v>
      </c>
      <c r="B7" s="68">
        <v>230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27" t="s">
        <v>29</v>
      </c>
      <c r="K8" s="128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4.54523</v>
      </c>
      <c r="C26" s="86">
        <v>1780.23</v>
      </c>
      <c r="D26" s="87">
        <v>8.0737</v>
      </c>
      <c r="E26" s="88">
        <v>21567</v>
      </c>
      <c r="F26" s="45">
        <v>4.724190015192166</v>
      </c>
      <c r="G26" s="45">
        <v>113.22490919694229</v>
      </c>
      <c r="H26" s="46">
        <v>1832.7736731132395</v>
      </c>
      <c r="I26" s="47">
        <v>62.77218348227715</v>
      </c>
      <c r="J26" s="48">
        <v>0.08414501807275758</v>
      </c>
      <c r="K26" s="47">
        <v>3.424982822655305</v>
      </c>
      <c r="L26" s="20"/>
      <c r="M26" s="20"/>
    </row>
    <row r="27" spans="1:13" ht="15" customHeight="1">
      <c r="A27" s="44">
        <v>1.5</v>
      </c>
      <c r="B27" s="85">
        <v>13.4857</v>
      </c>
      <c r="C27" s="86">
        <v>1777.23</v>
      </c>
      <c r="D27" s="87">
        <v>8.05567</v>
      </c>
      <c r="E27" s="88">
        <v>21465</v>
      </c>
      <c r="F27" s="45">
        <v>14.01667446705161</v>
      </c>
      <c r="G27" s="45">
        <v>107.6185439560097</v>
      </c>
      <c r="H27" s="46">
        <v>1829.6851278020495</v>
      </c>
      <c r="I27" s="47">
        <v>177.0231221286146</v>
      </c>
      <c r="J27" s="48">
        <v>0.2372964103600732</v>
      </c>
      <c r="K27" s="47">
        <v>9.67505935522729</v>
      </c>
      <c r="L27" s="20"/>
      <c r="M27" s="20"/>
    </row>
    <row r="28" spans="1:13" ht="15" customHeight="1">
      <c r="A28" s="44">
        <v>1.25</v>
      </c>
      <c r="B28" s="85">
        <v>24.5112</v>
      </c>
      <c r="C28" s="86">
        <v>1786.42</v>
      </c>
      <c r="D28" s="87">
        <v>8.10374</v>
      </c>
      <c r="E28" s="88">
        <v>21501</v>
      </c>
      <c r="F28" s="45">
        <v>25.47628311446906</v>
      </c>
      <c r="G28" s="45">
        <v>100.711617002047</v>
      </c>
      <c r="H28" s="46">
        <v>1839.146371605328</v>
      </c>
      <c r="I28" s="47">
        <v>301.1019253305863</v>
      </c>
      <c r="J28" s="48">
        <v>0.40362188382116126</v>
      </c>
      <c r="K28" s="47">
        <v>16.371830430645097</v>
      </c>
      <c r="L28" s="20"/>
      <c r="M28" s="20"/>
    </row>
    <row r="29" spans="1:14" ht="15" customHeight="1">
      <c r="A29" s="44">
        <v>1</v>
      </c>
      <c r="B29" s="85">
        <v>46.0823</v>
      </c>
      <c r="C29" s="86">
        <v>1797.8</v>
      </c>
      <c r="D29" s="87">
        <v>8.15631</v>
      </c>
      <c r="E29" s="88">
        <v>21438</v>
      </c>
      <c r="F29" s="45">
        <v>47.89670523539841</v>
      </c>
      <c r="G29" s="45">
        <v>87.67276643902044</v>
      </c>
      <c r="H29" s="46">
        <v>1850.8622534857755</v>
      </c>
      <c r="I29" s="47">
        <v>492.79721797685875</v>
      </c>
      <c r="J29" s="48">
        <v>0.6605860830788991</v>
      </c>
      <c r="K29" s="47">
        <v>26.62527786974754</v>
      </c>
      <c r="L29" s="20"/>
      <c r="M29" s="20"/>
      <c r="N29" s="10"/>
    </row>
    <row r="30" spans="1:13" ht="15" customHeight="1">
      <c r="A30" s="44">
        <v>0.875</v>
      </c>
      <c r="B30" s="85">
        <v>61.2331</v>
      </c>
      <c r="C30" s="86">
        <v>1785.62</v>
      </c>
      <c r="D30" s="87">
        <v>8.09923</v>
      </c>
      <c r="E30" s="88">
        <v>21510</v>
      </c>
      <c r="F30" s="45">
        <v>63.644039931810575</v>
      </c>
      <c r="G30" s="45">
        <v>77.37713184749548</v>
      </c>
      <c r="H30" s="46">
        <v>1838.322759522344</v>
      </c>
      <c r="I30" s="47">
        <v>577.9207185032492</v>
      </c>
      <c r="J30" s="48">
        <v>0.7746926521491276</v>
      </c>
      <c r="K30" s="47">
        <v>31.437391258399682</v>
      </c>
      <c r="L30" s="20"/>
      <c r="M30" s="20"/>
    </row>
    <row r="31" spans="1:13" ht="15" customHeight="1">
      <c r="A31" s="44">
        <v>0.75</v>
      </c>
      <c r="B31" s="85">
        <v>77.4339</v>
      </c>
      <c r="C31" s="86">
        <v>1745.48</v>
      </c>
      <c r="D31" s="87">
        <v>7.90546</v>
      </c>
      <c r="E31" s="88">
        <v>21840</v>
      </c>
      <c r="F31" s="45">
        <v>80.48271643401733</v>
      </c>
      <c r="G31" s="45">
        <v>63.67652711317469</v>
      </c>
      <c r="H31" s="46">
        <v>1796.9980232586224</v>
      </c>
      <c r="I31" s="47">
        <v>601.4228057886647</v>
      </c>
      <c r="J31" s="48">
        <v>0.8061967906014272</v>
      </c>
      <c r="K31" s="47">
        <v>33.468195179094444</v>
      </c>
      <c r="L31" s="20"/>
      <c r="M31" s="20"/>
    </row>
    <row r="32" spans="1:13" ht="15" customHeight="1">
      <c r="A32" s="44">
        <v>0.625</v>
      </c>
      <c r="B32" s="85">
        <v>91.6246</v>
      </c>
      <c r="C32" s="86">
        <v>1661.81</v>
      </c>
      <c r="D32" s="87">
        <v>7.4984</v>
      </c>
      <c r="E32" s="88">
        <v>22479</v>
      </c>
      <c r="F32" s="45">
        <v>95.23214897067389</v>
      </c>
      <c r="G32" s="45">
        <v>47.93109874288127</v>
      </c>
      <c r="H32" s="46">
        <v>1710.858494529534</v>
      </c>
      <c r="I32" s="47">
        <v>535.6719015534642</v>
      </c>
      <c r="J32" s="48">
        <v>0.7180588492673783</v>
      </c>
      <c r="K32" s="47">
        <v>31.310123149651115</v>
      </c>
      <c r="L32" s="20"/>
      <c r="M32" s="20"/>
    </row>
    <row r="33" spans="1:14" ht="15" customHeight="1">
      <c r="A33" s="44">
        <v>0.5</v>
      </c>
      <c r="B33" s="85">
        <v>105.515</v>
      </c>
      <c r="C33" s="86">
        <v>1529.82</v>
      </c>
      <c r="D33" s="87">
        <v>6.89456</v>
      </c>
      <c r="E33" s="88">
        <v>23331</v>
      </c>
      <c r="F33" s="45">
        <v>109.66945775087319</v>
      </c>
      <c r="G33" s="45">
        <v>32.83253619129255</v>
      </c>
      <c r="H33" s="46">
        <v>1574.9727959882127</v>
      </c>
      <c r="I33" s="47">
        <v>422.5596507201443</v>
      </c>
      <c r="J33" s="48">
        <v>0.5664338481503275</v>
      </c>
      <c r="K33" s="47">
        <v>26.82964758480227</v>
      </c>
      <c r="L33" s="20"/>
      <c r="M33" s="20"/>
      <c r="N33" s="17"/>
    </row>
    <row r="34" spans="1:13" ht="15" customHeight="1">
      <c r="A34" s="44">
        <v>0.375</v>
      </c>
      <c r="B34" s="85">
        <v>117.606</v>
      </c>
      <c r="C34" s="86">
        <v>1405.81</v>
      </c>
      <c r="D34" s="87">
        <v>6.30875</v>
      </c>
      <c r="E34" s="88">
        <v>24384</v>
      </c>
      <c r="F34" s="45">
        <v>122.23651848788505</v>
      </c>
      <c r="G34" s="45">
        <v>19.426365446850102</v>
      </c>
      <c r="H34" s="46">
        <v>1447.3026279746566</v>
      </c>
      <c r="I34" s="47">
        <v>278.6701320470676</v>
      </c>
      <c r="J34" s="48">
        <v>0.3735524558271684</v>
      </c>
      <c r="K34" s="47">
        <v>19.254448009745985</v>
      </c>
      <c r="L34" s="20"/>
      <c r="M34" s="20"/>
    </row>
    <row r="35" spans="1:13" ht="15" customHeight="1">
      <c r="A35" s="44">
        <v>0.25</v>
      </c>
      <c r="B35" s="85">
        <v>125.601</v>
      </c>
      <c r="C35" s="86">
        <v>1268.82</v>
      </c>
      <c r="D35" s="87">
        <v>5.65684</v>
      </c>
      <c r="E35" s="88">
        <v>25221</v>
      </c>
      <c r="F35" s="45">
        <v>130.54630680914963</v>
      </c>
      <c r="G35" s="45">
        <v>9.198264580598757</v>
      </c>
      <c r="H35" s="46">
        <v>1306.2693539146853</v>
      </c>
      <c r="I35" s="47">
        <v>140.91862100831568</v>
      </c>
      <c r="J35" s="48">
        <v>0.1888989557752221</v>
      </c>
      <c r="K35" s="47">
        <v>10.787868565239211</v>
      </c>
      <c r="L35" s="20"/>
      <c r="M35" s="20"/>
    </row>
    <row r="36" spans="1:14" ht="15" customHeight="1">
      <c r="A36" s="44">
        <v>0</v>
      </c>
      <c r="B36" s="85">
        <v>138.787</v>
      </c>
      <c r="C36" s="86">
        <v>1155.4</v>
      </c>
      <c r="D36" s="87">
        <v>5.16416</v>
      </c>
      <c r="E36" s="88">
        <v>26361</v>
      </c>
      <c r="F36" s="45">
        <v>144.25148114363301</v>
      </c>
      <c r="G36" s="45">
        <v>0</v>
      </c>
      <c r="H36" s="46">
        <v>1189.50175084963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597.71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4" t="s">
        <v>18</v>
      </c>
      <c r="B55" s="125"/>
      <c r="C55" s="125"/>
      <c r="D55" s="125"/>
      <c r="E55" s="125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115.448842</v>
      </c>
      <c r="C58" s="103">
        <f>AIRFLOW!C26</f>
        <v>1780.23</v>
      </c>
      <c r="D58" s="104">
        <f>AIRFLOW!D26</f>
        <v>8.0737</v>
      </c>
      <c r="E58" s="105">
        <f>AIRFLOW!E26</f>
        <v>21567</v>
      </c>
      <c r="F58" s="35">
        <f>25.4*AIRFLOW!F26</f>
        <v>119.99442638588101</v>
      </c>
      <c r="G58" s="36">
        <f>AIRFLOW!G26*0.472</f>
        <v>53.44215714095676</v>
      </c>
      <c r="H58" s="35">
        <f>AIRFLOW!H26</f>
        <v>1832.7736731132395</v>
      </c>
      <c r="I58" s="36">
        <f>AIRFLOW!I26</f>
        <v>62.77218348227715</v>
      </c>
      <c r="J58" s="37">
        <f>AIRFLOW!J26</f>
        <v>0.08414501807275758</v>
      </c>
      <c r="K58" s="38">
        <f>AIRFLOW!K26</f>
        <v>3.424982822655305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342.53677999999996</v>
      </c>
      <c r="C59" s="103">
        <f>AIRFLOW!C27</f>
        <v>1777.23</v>
      </c>
      <c r="D59" s="104">
        <f>AIRFLOW!D27</f>
        <v>8.05567</v>
      </c>
      <c r="E59" s="105">
        <f>AIRFLOW!E27</f>
        <v>21465</v>
      </c>
      <c r="F59" s="35">
        <f>25.4*AIRFLOW!F27</f>
        <v>356.0235314631109</v>
      </c>
      <c r="G59" s="36">
        <f>AIRFLOW!G27*0.472</f>
        <v>50.795952747236576</v>
      </c>
      <c r="H59" s="35">
        <f>AIRFLOW!H27</f>
        <v>1829.6851278020495</v>
      </c>
      <c r="I59" s="36">
        <f>AIRFLOW!I27</f>
        <v>177.0231221286146</v>
      </c>
      <c r="J59" s="37">
        <f>AIRFLOW!J27</f>
        <v>0.2372964103600732</v>
      </c>
      <c r="K59" s="38">
        <f>AIRFLOW!K27</f>
        <v>9.67505935522729</v>
      </c>
      <c r="L59" s="2"/>
      <c r="M59" s="2"/>
    </row>
    <row r="60" spans="1:13" ht="15.75">
      <c r="A60" s="34">
        <f>AIRFLOW!A28*25.4</f>
        <v>31.75</v>
      </c>
      <c r="B60" s="102">
        <f>AIRFLOW!B28*25.4</f>
        <v>622.58448</v>
      </c>
      <c r="C60" s="103">
        <f>AIRFLOW!C28</f>
        <v>1786.42</v>
      </c>
      <c r="D60" s="104">
        <f>AIRFLOW!D28</f>
        <v>8.10374</v>
      </c>
      <c r="E60" s="105">
        <f>AIRFLOW!E28</f>
        <v>21501</v>
      </c>
      <c r="F60" s="35">
        <f>25.4*AIRFLOW!F28</f>
        <v>647.0975911075141</v>
      </c>
      <c r="G60" s="36">
        <f>AIRFLOW!G28*0.472</f>
        <v>47.535883224966184</v>
      </c>
      <c r="H60" s="35">
        <f>AIRFLOW!H28</f>
        <v>1839.146371605328</v>
      </c>
      <c r="I60" s="36">
        <f>AIRFLOW!I28</f>
        <v>301.1019253305863</v>
      </c>
      <c r="J60" s="37">
        <f>AIRFLOW!J28</f>
        <v>0.40362188382116126</v>
      </c>
      <c r="K60" s="38">
        <f>AIRFLOW!K28</f>
        <v>16.371830430645097</v>
      </c>
      <c r="L60" s="2"/>
      <c r="M60" s="2"/>
    </row>
    <row r="61" spans="1:13" ht="15.75">
      <c r="A61" s="34">
        <f>AIRFLOW!A29*25.4</f>
        <v>25.4</v>
      </c>
      <c r="B61" s="102">
        <f>AIRFLOW!B29*25.4</f>
        <v>1170.4904199999999</v>
      </c>
      <c r="C61" s="103">
        <f>AIRFLOW!C29</f>
        <v>1797.8</v>
      </c>
      <c r="D61" s="104">
        <f>AIRFLOW!D29</f>
        <v>8.15631</v>
      </c>
      <c r="E61" s="105">
        <f>AIRFLOW!E29</f>
        <v>21438</v>
      </c>
      <c r="F61" s="35">
        <f>25.4*AIRFLOW!F29</f>
        <v>1216.5763129791194</v>
      </c>
      <c r="G61" s="36">
        <f>AIRFLOW!G29*0.472</f>
        <v>41.381545759217644</v>
      </c>
      <c r="H61" s="35">
        <f>AIRFLOW!H29</f>
        <v>1850.8622534857755</v>
      </c>
      <c r="I61" s="36">
        <f>AIRFLOW!I29</f>
        <v>492.79721797685875</v>
      </c>
      <c r="J61" s="37">
        <f>AIRFLOW!J29</f>
        <v>0.6605860830788991</v>
      </c>
      <c r="K61" s="38">
        <f>AIRFLOW!K29</f>
        <v>26.62527786974754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1555.32074</v>
      </c>
      <c r="C62" s="103">
        <f>AIRFLOW!C30</f>
        <v>1785.62</v>
      </c>
      <c r="D62" s="104">
        <f>AIRFLOW!D30</f>
        <v>8.09923</v>
      </c>
      <c r="E62" s="105">
        <f>AIRFLOW!E30</f>
        <v>21510</v>
      </c>
      <c r="F62" s="35">
        <f>25.4*AIRFLOW!F30</f>
        <v>1616.5586142679886</v>
      </c>
      <c r="G62" s="36">
        <f>AIRFLOW!G30*0.472</f>
        <v>36.522006232017866</v>
      </c>
      <c r="H62" s="35">
        <f>AIRFLOW!H30</f>
        <v>1838.322759522344</v>
      </c>
      <c r="I62" s="36">
        <f>AIRFLOW!I30</f>
        <v>577.9207185032492</v>
      </c>
      <c r="J62" s="37">
        <f>AIRFLOW!J30</f>
        <v>0.7746926521491276</v>
      </c>
      <c r="K62" s="38">
        <f>AIRFLOW!K30</f>
        <v>31.437391258399682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1966.8210599999998</v>
      </c>
      <c r="C63" s="103">
        <f>AIRFLOW!C31</f>
        <v>1745.48</v>
      </c>
      <c r="D63" s="104">
        <f>AIRFLOW!D31</f>
        <v>7.90546</v>
      </c>
      <c r="E63" s="105">
        <f>AIRFLOW!E31</f>
        <v>21840</v>
      </c>
      <c r="F63" s="35">
        <f>25.4*AIRFLOW!F31</f>
        <v>2044.2609974240402</v>
      </c>
      <c r="G63" s="36">
        <f>AIRFLOW!G31*0.472</f>
        <v>30.055320797418453</v>
      </c>
      <c r="H63" s="35">
        <f>AIRFLOW!H31</f>
        <v>1796.9980232586224</v>
      </c>
      <c r="I63" s="36">
        <f>AIRFLOW!I31</f>
        <v>601.4228057886647</v>
      </c>
      <c r="J63" s="37">
        <f>AIRFLOW!J31</f>
        <v>0.8061967906014272</v>
      </c>
      <c r="K63" s="38">
        <f>AIRFLOW!K31</f>
        <v>33.468195179094444</v>
      </c>
      <c r="L63" s="2"/>
      <c r="M63" s="2"/>
    </row>
    <row r="64" spans="1:13" ht="15.75">
      <c r="A64" s="34">
        <f>AIRFLOW!A32*25.4</f>
        <v>15.875</v>
      </c>
      <c r="B64" s="102">
        <f>AIRFLOW!B32*25.4</f>
        <v>2327.26484</v>
      </c>
      <c r="C64" s="103">
        <f>AIRFLOW!C32</f>
        <v>1661.81</v>
      </c>
      <c r="D64" s="104">
        <f>AIRFLOW!D32</f>
        <v>7.4984</v>
      </c>
      <c r="E64" s="105">
        <f>AIRFLOW!E32</f>
        <v>22479</v>
      </c>
      <c r="F64" s="35">
        <f>25.4*AIRFLOW!F32</f>
        <v>2418.8965838551167</v>
      </c>
      <c r="G64" s="36">
        <f>AIRFLOW!G32*0.472</f>
        <v>22.623478606639956</v>
      </c>
      <c r="H64" s="35">
        <f>AIRFLOW!H32</f>
        <v>1710.858494529534</v>
      </c>
      <c r="I64" s="36">
        <f>AIRFLOW!I32</f>
        <v>535.6719015534642</v>
      </c>
      <c r="J64" s="37">
        <f>AIRFLOW!J32</f>
        <v>0.7180588492673783</v>
      </c>
      <c r="K64" s="38">
        <f>AIRFLOW!K32</f>
        <v>31.310123149651115</v>
      </c>
      <c r="L64" s="2"/>
      <c r="M64" s="2"/>
    </row>
    <row r="65" spans="1:13" ht="15.75">
      <c r="A65" s="34">
        <f>AIRFLOW!A33*25.4</f>
        <v>12.7</v>
      </c>
      <c r="B65" s="102">
        <f>AIRFLOW!B33*25.4</f>
        <v>2680.0809999999997</v>
      </c>
      <c r="C65" s="103">
        <f>AIRFLOW!C33</f>
        <v>1529.82</v>
      </c>
      <c r="D65" s="104">
        <f>AIRFLOW!D33</f>
        <v>6.89456</v>
      </c>
      <c r="E65" s="105">
        <f>AIRFLOW!E33</f>
        <v>23331</v>
      </c>
      <c r="F65" s="35">
        <f>25.4*AIRFLOW!F33</f>
        <v>2785.604226872179</v>
      </c>
      <c r="G65" s="36">
        <f>AIRFLOW!G33*0.472</f>
        <v>15.496957082290082</v>
      </c>
      <c r="H65" s="35">
        <f>AIRFLOW!H33</f>
        <v>1574.9727959882127</v>
      </c>
      <c r="I65" s="36">
        <f>AIRFLOW!I33</f>
        <v>422.5596507201443</v>
      </c>
      <c r="J65" s="37">
        <f>AIRFLOW!J33</f>
        <v>0.5664338481503275</v>
      </c>
      <c r="K65" s="38">
        <f>AIRFLOW!K33</f>
        <v>26.82964758480227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2987.1924</v>
      </c>
      <c r="C66" s="103">
        <f>AIRFLOW!C34</f>
        <v>1405.81</v>
      </c>
      <c r="D66" s="104">
        <f>AIRFLOW!D34</f>
        <v>6.30875</v>
      </c>
      <c r="E66" s="105">
        <f>AIRFLOW!E34</f>
        <v>24384</v>
      </c>
      <c r="F66" s="35">
        <f>25.4*AIRFLOW!F34</f>
        <v>3104.8075695922803</v>
      </c>
      <c r="G66" s="36">
        <f>AIRFLOW!G34*0.472</f>
        <v>9.169244490913249</v>
      </c>
      <c r="H66" s="35">
        <f>AIRFLOW!H34</f>
        <v>1447.3026279746566</v>
      </c>
      <c r="I66" s="36">
        <f>AIRFLOW!I34</f>
        <v>278.6701320470676</v>
      </c>
      <c r="J66" s="37">
        <f>AIRFLOW!J34</f>
        <v>0.3735524558271684</v>
      </c>
      <c r="K66" s="38">
        <f>AIRFLOW!K34</f>
        <v>19.254448009745985</v>
      </c>
      <c r="L66" s="2"/>
      <c r="M66" s="2"/>
    </row>
    <row r="67" spans="1:13" ht="15.75">
      <c r="A67" s="34">
        <f>AIRFLOW!A35*25.4</f>
        <v>6.35</v>
      </c>
      <c r="B67" s="102">
        <f>AIRFLOW!B35*25.4</f>
        <v>3190.2653999999998</v>
      </c>
      <c r="C67" s="103">
        <f>AIRFLOW!C35</f>
        <v>1268.82</v>
      </c>
      <c r="D67" s="104">
        <f>AIRFLOW!D35</f>
        <v>5.65684</v>
      </c>
      <c r="E67" s="105">
        <f>AIRFLOW!E35</f>
        <v>25221</v>
      </c>
      <c r="F67" s="35">
        <f>25.4*AIRFLOW!F35</f>
        <v>3315.8761929524003</v>
      </c>
      <c r="G67" s="36">
        <f>AIRFLOW!G35*0.472</f>
        <v>4.341580882042613</v>
      </c>
      <c r="H67" s="35">
        <f>AIRFLOW!H35</f>
        <v>1306.2693539146853</v>
      </c>
      <c r="I67" s="36">
        <f>AIRFLOW!I35</f>
        <v>140.91862100831568</v>
      </c>
      <c r="J67" s="37">
        <f>AIRFLOW!J35</f>
        <v>0.1888989557752221</v>
      </c>
      <c r="K67" s="38">
        <f>AIRFLOW!K35</f>
        <v>10.787868565239211</v>
      </c>
      <c r="L67" s="2"/>
      <c r="M67" s="2"/>
    </row>
    <row r="68" spans="1:13" ht="15.75">
      <c r="A68" s="34">
        <f>AIRFLOW!A36*25.4</f>
        <v>0</v>
      </c>
      <c r="B68" s="102">
        <f>AIRFLOW!B36*25.4</f>
        <v>3525.1898</v>
      </c>
      <c r="C68" s="103">
        <f>AIRFLOW!C36</f>
        <v>1155.4</v>
      </c>
      <c r="D68" s="104">
        <f>AIRFLOW!D36</f>
        <v>5.16416</v>
      </c>
      <c r="E68" s="105">
        <f>AIRFLOW!E36</f>
        <v>26361</v>
      </c>
      <c r="F68" s="35">
        <f>25.4*AIRFLOW!F36</f>
        <v>3663.9876210482785</v>
      </c>
      <c r="G68" s="36">
        <f>AIRFLOW!G36*0.472</f>
        <v>0</v>
      </c>
      <c r="H68" s="35">
        <f>AIRFLOW!H36</f>
        <v>1189.50175084963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597.71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1"/>
      <c r="B71" s="121"/>
      <c r="C71" s="121"/>
      <c r="D71" s="121"/>
      <c r="E71" s="122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1.1320754924317593</v>
      </c>
      <c r="C74" s="103">
        <f>AIRFLOW!C26</f>
        <v>1780.23</v>
      </c>
      <c r="D74" s="104">
        <f>AIRFLOW!D26</f>
        <v>8.0737</v>
      </c>
      <c r="E74" s="108">
        <f>AIRFLOW!E26</f>
        <v>21567</v>
      </c>
      <c r="F74" s="41">
        <f>AIRFLOW!F26*(0.07355/0.2952998)</f>
        <v>1.1766488687678889</v>
      </c>
      <c r="G74" s="41">
        <f>AIRFLOW!G26*0.472*(0.001*3600)</f>
        <v>192.39176570744434</v>
      </c>
      <c r="H74" s="40">
        <f>AIRFLOW!H26</f>
        <v>1832.7736731132395</v>
      </c>
      <c r="I74" s="42">
        <f>AIRFLOW!I26</f>
        <v>62.77218348227715</v>
      </c>
      <c r="J74" s="43">
        <f>AIRFLOW!J26</f>
        <v>0.08414501807275758</v>
      </c>
      <c r="K74" s="41">
        <f>AIRFLOW!K26</f>
        <v>3.424982822655305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3.3588686311335123</v>
      </c>
      <c r="C75" s="103">
        <f>AIRFLOW!C27</f>
        <v>1777.23</v>
      </c>
      <c r="D75" s="104">
        <f>AIRFLOW!D27</f>
        <v>8.05567</v>
      </c>
      <c r="E75" s="108">
        <f>AIRFLOW!E27</f>
        <v>21465</v>
      </c>
      <c r="F75" s="41">
        <f>AIRFLOW!F27*(0.07355/0.2952998)</f>
        <v>3.4911178641219736</v>
      </c>
      <c r="G75" s="41">
        <f>AIRFLOW!G27*0.472*(0.001*3600)</f>
        <v>182.86542989005167</v>
      </c>
      <c r="H75" s="40">
        <f>AIRFLOW!H27</f>
        <v>1829.6851278020495</v>
      </c>
      <c r="I75" s="42">
        <f>AIRFLOW!I27</f>
        <v>177.0231221286146</v>
      </c>
      <c r="J75" s="43">
        <f>AIRFLOW!J27</f>
        <v>0.2372964103600732</v>
      </c>
      <c r="K75" s="41">
        <f>AIRFLOW!K27</f>
        <v>9.67505935522729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6.104977924129986</v>
      </c>
      <c r="C76" s="103">
        <f>AIRFLOW!C28</f>
        <v>1786.42</v>
      </c>
      <c r="D76" s="104">
        <f>AIRFLOW!D28</f>
        <v>8.10374</v>
      </c>
      <c r="E76" s="108">
        <f>AIRFLOW!E28</f>
        <v>21501</v>
      </c>
      <c r="F76" s="41">
        <f>AIRFLOW!F28*(0.07355/0.2952998)</f>
        <v>6.345350125767777</v>
      </c>
      <c r="G76" s="41">
        <f>AIRFLOW!G28*0.472*(0.001*3600)</f>
        <v>171.12917960987826</v>
      </c>
      <c r="H76" s="40">
        <f>AIRFLOW!H28</f>
        <v>1839.146371605328</v>
      </c>
      <c r="I76" s="42">
        <f>AIRFLOW!I28</f>
        <v>301.1019253305863</v>
      </c>
      <c r="J76" s="43">
        <f>AIRFLOW!J28</f>
        <v>0.40362188382116126</v>
      </c>
      <c r="K76" s="41">
        <f>AIRFLOW!K28</f>
        <v>16.371830430645097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11.477668339091322</v>
      </c>
      <c r="C77" s="103">
        <f>AIRFLOW!C29</f>
        <v>1797.8</v>
      </c>
      <c r="D77" s="104">
        <f>AIRFLOW!D29</f>
        <v>8.15631</v>
      </c>
      <c r="E77" s="108">
        <f>AIRFLOW!E29</f>
        <v>21438</v>
      </c>
      <c r="F77" s="41">
        <f>AIRFLOW!F29*(0.07355/0.2952998)</f>
        <v>11.929580277614658</v>
      </c>
      <c r="G77" s="41">
        <f>AIRFLOW!G29*0.472*(0.001*3600)</f>
        <v>148.97356473318354</v>
      </c>
      <c r="H77" s="40">
        <f>AIRFLOW!H29</f>
        <v>1850.8622534857755</v>
      </c>
      <c r="I77" s="42">
        <f>AIRFLOW!I29</f>
        <v>492.79721797685875</v>
      </c>
      <c r="J77" s="43">
        <f>AIRFLOW!J29</f>
        <v>0.6605860830788991</v>
      </c>
      <c r="K77" s="41">
        <f>AIRFLOW!K29</f>
        <v>26.62527786974754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15.251261616160933</v>
      </c>
      <c r="C78" s="103">
        <f>AIRFLOW!C30</f>
        <v>1785.62</v>
      </c>
      <c r="D78" s="104">
        <f>AIRFLOW!D30</f>
        <v>8.09923</v>
      </c>
      <c r="E78" s="108">
        <f>AIRFLOW!E30</f>
        <v>21510</v>
      </c>
      <c r="F78" s="41">
        <f>AIRFLOW!F30*(0.07355/0.2952998)</f>
        <v>15.851751802692274</v>
      </c>
      <c r="G78" s="41">
        <f>AIRFLOW!G30*0.472*(0.001*3600)</f>
        <v>131.47922243526432</v>
      </c>
      <c r="H78" s="40">
        <f>AIRFLOW!H30</f>
        <v>1838.322759522344</v>
      </c>
      <c r="I78" s="42">
        <f>AIRFLOW!I30</f>
        <v>577.9207185032492</v>
      </c>
      <c r="J78" s="43">
        <f>AIRFLOW!J30</f>
        <v>0.7746926521491276</v>
      </c>
      <c r="K78" s="41">
        <f>AIRFLOW!K30</f>
        <v>31.437391258399682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19.28637725118676</v>
      </c>
      <c r="C79" s="103">
        <f>AIRFLOW!C31</f>
        <v>1745.48</v>
      </c>
      <c r="D79" s="104">
        <f>AIRFLOW!D31</f>
        <v>7.90546</v>
      </c>
      <c r="E79" s="108">
        <f>AIRFLOW!E31</f>
        <v>21840</v>
      </c>
      <c r="F79" s="41">
        <f>AIRFLOW!F31*(0.07355/0.2952998)</f>
        <v>20.04574264432951</v>
      </c>
      <c r="G79" s="41">
        <f>AIRFLOW!G31*0.472*(0.001*3600)</f>
        <v>108.19915487070644</v>
      </c>
      <c r="H79" s="40">
        <f>AIRFLOW!H31</f>
        <v>1796.9980232586224</v>
      </c>
      <c r="I79" s="42">
        <f>AIRFLOW!I31</f>
        <v>601.4228057886647</v>
      </c>
      <c r="J79" s="43">
        <f>AIRFLOW!J31</f>
        <v>0.8061967906014272</v>
      </c>
      <c r="K79" s="41">
        <f>AIRFLOW!K31</f>
        <v>33.468195179094444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22.82083946551945</v>
      </c>
      <c r="C80" s="103">
        <f>AIRFLOW!C32</f>
        <v>1661.81</v>
      </c>
      <c r="D80" s="104">
        <f>AIRFLOW!D32</f>
        <v>7.4984</v>
      </c>
      <c r="E80" s="108">
        <f>AIRFLOW!E32</f>
        <v>22479</v>
      </c>
      <c r="F80" s="41">
        <f>AIRFLOW!F32*(0.07355/0.2952998)</f>
        <v>23.7193677638558</v>
      </c>
      <c r="G80" s="41">
        <f>AIRFLOW!G32*0.472*(0.001*3600)</f>
        <v>81.44452298390385</v>
      </c>
      <c r="H80" s="40">
        <f>AIRFLOW!H32</f>
        <v>1710.858494529534</v>
      </c>
      <c r="I80" s="42">
        <f>AIRFLOW!I32</f>
        <v>535.6719015534642</v>
      </c>
      <c r="J80" s="43">
        <f>AIRFLOW!J32</f>
        <v>0.7180588492673783</v>
      </c>
      <c r="K80" s="41">
        <f>AIRFLOW!K32</f>
        <v>31.310123149651115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26.280506285476662</v>
      </c>
      <c r="C81" s="103">
        <f>AIRFLOW!C33</f>
        <v>1529.82</v>
      </c>
      <c r="D81" s="104">
        <f>AIRFLOW!D33</f>
        <v>6.89456</v>
      </c>
      <c r="E81" s="108">
        <f>AIRFLOW!E33</f>
        <v>23331</v>
      </c>
      <c r="F81" s="41">
        <f>AIRFLOW!F33*(0.07355/0.2952998)</f>
        <v>27.31525255884604</v>
      </c>
      <c r="G81" s="41">
        <f>AIRFLOW!G33*0.472*(0.001*3600)</f>
        <v>55.7890454962443</v>
      </c>
      <c r="H81" s="40">
        <f>AIRFLOW!H33</f>
        <v>1574.9727959882127</v>
      </c>
      <c r="I81" s="42">
        <f>AIRFLOW!I33</f>
        <v>422.5596507201443</v>
      </c>
      <c r="J81" s="43">
        <f>AIRFLOW!J33</f>
        <v>0.5664338481503275</v>
      </c>
      <c r="K81" s="41">
        <f>AIRFLOW!K33</f>
        <v>26.82964758480227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29.29199850457061</v>
      </c>
      <c r="C82" s="103">
        <f>AIRFLOW!C34</f>
        <v>1405.81</v>
      </c>
      <c r="D82" s="104">
        <f>AIRFLOW!D34</f>
        <v>6.30875</v>
      </c>
      <c r="E82" s="108">
        <f>AIRFLOW!E34</f>
        <v>24384</v>
      </c>
      <c r="F82" s="41">
        <f>AIRFLOW!F34*(0.07355/0.2952998)</f>
        <v>30.44531670791496</v>
      </c>
      <c r="G82" s="41">
        <f>AIRFLOW!G34*0.472*(0.001*3600)</f>
        <v>33.0092801672877</v>
      </c>
      <c r="H82" s="40">
        <f>AIRFLOW!H34</f>
        <v>1447.3026279746566</v>
      </c>
      <c r="I82" s="42">
        <f>AIRFLOW!I34</f>
        <v>278.6701320470676</v>
      </c>
      <c r="J82" s="43">
        <f>AIRFLOW!J34</f>
        <v>0.3735524558271684</v>
      </c>
      <c r="K82" s="41">
        <f>AIRFLOW!K34</f>
        <v>19.254448009745985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31.283304458722967</v>
      </c>
      <c r="C83" s="103">
        <f>AIRFLOW!C35</f>
        <v>1268.82</v>
      </c>
      <c r="D83" s="104">
        <f>AIRFLOW!D35</f>
        <v>5.65684</v>
      </c>
      <c r="E83" s="108">
        <f>AIRFLOW!E35</f>
        <v>25221</v>
      </c>
      <c r="F83" s="41">
        <f>AIRFLOW!F35*(0.07355/0.2952998)</f>
        <v>32.515026646861784</v>
      </c>
      <c r="G83" s="41">
        <f>AIRFLOW!G35*0.472*(0.001*3600)</f>
        <v>15.629691175353406</v>
      </c>
      <c r="H83" s="40">
        <f>AIRFLOW!H35</f>
        <v>1306.2693539146853</v>
      </c>
      <c r="I83" s="42">
        <f>AIRFLOW!I35</f>
        <v>140.91862100831568</v>
      </c>
      <c r="J83" s="43">
        <f>AIRFLOW!J35</f>
        <v>0.1888989557752221</v>
      </c>
      <c r="K83" s="41">
        <f>AIRFLOW!K35</f>
        <v>10.787868565239211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34.5675271368284</v>
      </c>
      <c r="C84" s="103">
        <f>AIRFLOW!C36</f>
        <v>1155.4</v>
      </c>
      <c r="D84" s="104">
        <f>AIRFLOW!D36</f>
        <v>5.16416</v>
      </c>
      <c r="E84" s="108">
        <f>AIRFLOW!E36</f>
        <v>26361</v>
      </c>
      <c r="F84" s="41">
        <f>AIRFLOW!F36*(0.07355/0.2952998)</f>
        <v>35.92855951177146</v>
      </c>
      <c r="G84" s="41">
        <f>AIRFLOW!G36*0.472*(0.001*3600)</f>
        <v>0</v>
      </c>
      <c r="H84" s="40">
        <f>AIRFLOW!H36</f>
        <v>1189.50175084963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597.71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9" t="s">
        <v>25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1"/>
      <c r="L87" s="2"/>
      <c r="M87" s="2"/>
    </row>
    <row r="88" spans="1:13" ht="15.75">
      <c r="A88" s="112"/>
      <c r="B88" s="113"/>
      <c r="C88" s="113"/>
      <c r="D88" s="113"/>
      <c r="E88" s="113"/>
      <c r="F88" s="113"/>
      <c r="G88" s="113"/>
      <c r="H88" s="113"/>
      <c r="I88" s="113"/>
      <c r="J88" s="113"/>
      <c r="K88" s="114"/>
      <c r="L88" s="2"/>
      <c r="M88" s="2"/>
    </row>
    <row r="89" spans="1:13" ht="16.5" thickBot="1">
      <c r="A89" s="115"/>
      <c r="B89" s="116"/>
      <c r="C89" s="116"/>
      <c r="D89" s="116"/>
      <c r="E89" s="116"/>
      <c r="F89" s="116"/>
      <c r="G89" s="116"/>
      <c r="H89" s="116"/>
      <c r="I89" s="116"/>
      <c r="J89" s="116"/>
      <c r="K89" s="117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2008-04-24T18:04:57Z</cp:lastPrinted>
  <dcterms:created xsi:type="dcterms:W3CDTF">1997-11-24T14:11:41Z</dcterms:created>
  <dcterms:modified xsi:type="dcterms:W3CDTF">2010-02-06T14:24:13Z</dcterms:modified>
  <cp:category/>
  <cp:version/>
  <cp:contentType/>
  <cp:contentStatus/>
</cp:coreProperties>
</file>