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<sst xmlns="http://schemas.openxmlformats.org/spreadsheetml/2006/main" count="78" uniqueCount="30">
  <si>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</si>
  <si>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</si>
  <si>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</si>
  <si>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</si>
  <si>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</si>
  <si>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</si>
  <si>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</si>
  <si>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</si>
  <si>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</si>
  <si>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</si>
  <si>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</si>
  <si>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</si>
  <si>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</si>
  <si>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</si>
  <si>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</si>
  <si>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</si>
  <si>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</si>
  <si>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</si>
  <si>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</si>
  <si>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</si>
  <si>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</si>
  <si>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</si>
  <si>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</si>
  <si>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</si>
  <si>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</si>
  <si>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123.54 inH20, 3138 mmH20 or 30.77 Pa, Maximum open watts = 1928 watts.</t>
  </si>
  <si>
    <t>LIGHTHOUSE</t>
  </si>
  <si>
    <t>VACUUM</t>
  </si>
  <si>
    <t>MOTORS</t>
  </si>
  <si>
    <t>LH6765-OD-220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</si>
</sst>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111.21081213385727</c:v>
                </c:pt>
                <c:pt idx="1">
                  <c:v>105.38806090320442</c:v>
                </c:pt>
                <c:pt idx="2">
                  <c:v>98.85130601558845</c:v>
                </c:pt>
                <c:pt idx="3">
                  <c:v>85.80643742881297</c:v>
                </c:pt>
                <c:pt idx="4">
                  <c:v>75.80907748977894</c:v>
                </c:pt>
                <c:pt idx="5">
                  <c:v>62.282984651202966</c:v>
                </c:pt>
                <c:pt idx="6">
                  <c:v>46.93776798410341</c:v>
                </c:pt>
                <c:pt idx="7">
                  <c:v>32.20860279064401</c:v>
                </c:pt>
                <c:pt idx="8">
                  <c:v>19.047473188914637</c:v>
                </c:pt>
                <c:pt idx="9">
                  <c:v>9.077179939167983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4.552683051978673</c:v>
                </c:pt>
                <c:pt idx="1">
                  <c:v>13.424127835162562</c:v>
                </c:pt>
                <c:pt idx="2">
                  <c:v>24.50966608647956</c:v>
                </c:pt>
                <c:pt idx="3">
                  <c:v>45.80746126984821</c:v>
                </c:pt>
                <c:pt idx="4">
                  <c:v>61.0423850041111</c:v>
                </c:pt>
                <c:pt idx="5">
                  <c:v>76.92785239194241</c:v>
                </c:pt>
                <c:pt idx="6">
                  <c:v>91.24074820628113</c:v>
                </c:pt>
                <c:pt idx="7">
                  <c:v>105.47558709717681</c:v>
                </c:pt>
                <c:pt idx="8">
                  <c:v>117.24752737568119</c:v>
                </c:pt>
                <c:pt idx="9">
                  <c:v>126.77338228054546</c:v>
                </c:pt>
                <c:pt idx="10">
                  <c:v>137.2668935865476</c:v>
                </c:pt>
              </c:numCache>
            </c:numRef>
          </c:yVal>
          <c:smooth val="0"/>
        </c:ser>
        <c:axId val="4791763"/>
        <c:axId val="431258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111.21081213385727</c:v>
                </c:pt>
                <c:pt idx="1">
                  <c:v>105.38806090320442</c:v>
                </c:pt>
                <c:pt idx="2">
                  <c:v>98.85130601558845</c:v>
                </c:pt>
                <c:pt idx="3">
                  <c:v>85.80643742881297</c:v>
                </c:pt>
                <c:pt idx="4">
                  <c:v>75.80907748977894</c:v>
                </c:pt>
                <c:pt idx="5">
                  <c:v>62.282984651202966</c:v>
                </c:pt>
                <c:pt idx="6">
                  <c:v>46.93776798410341</c:v>
                </c:pt>
                <c:pt idx="7">
                  <c:v>32.20860279064401</c:v>
                </c:pt>
                <c:pt idx="8">
                  <c:v>19.047473188914637</c:v>
                </c:pt>
                <c:pt idx="9">
                  <c:v>9.077179939167983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59.41721969621365</c:v>
                </c:pt>
                <c:pt idx="1">
                  <c:v>166.02572677000813</c:v>
                </c:pt>
                <c:pt idx="2">
                  <c:v>284.32673843651395</c:v>
                </c:pt>
                <c:pt idx="3">
                  <c:v>461.2687055001738</c:v>
                </c:pt>
                <c:pt idx="4">
                  <c:v>543.0634853885045</c:v>
                </c:pt>
                <c:pt idx="5">
                  <c:v>562.2777800963719</c:v>
                </c:pt>
                <c:pt idx="6">
                  <c:v>502.5845907130643</c:v>
                </c:pt>
                <c:pt idx="7">
                  <c:v>398.6775071402632</c:v>
                </c:pt>
                <c:pt idx="8">
                  <c:v>262.083065969605</c:v>
                </c:pt>
                <c:pt idx="9">
                  <c:v>135.04450554759057</c:v>
                </c:pt>
                <c:pt idx="10">
                  <c:v>0</c:v>
                </c:pt>
              </c:numCache>
            </c:numRef>
          </c:yVal>
          <c:smooth val="0"/>
        </c:ser>
        <c:axId val="52588493"/>
        <c:axId val="3534390"/>
      </c:scatterChart>
      <c:valAx>
        <c:axId val="479176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3125868"/>
        <c:crosses val="autoZero"/>
        <c:crossBetween val="midCat"/>
        <c:dispUnits/>
        <c:majorUnit val="10"/>
      </c:valAx>
      <c:valAx>
        <c:axId val="4312586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791763"/>
        <c:crosses val="autoZero"/>
        <c:crossBetween val="midCat"/>
        <c:dispUnits/>
      </c:valAx>
      <c:valAx>
        <c:axId val="52588493"/>
        <c:scaling>
          <c:orientation val="minMax"/>
        </c:scaling>
        <c:axPos val="b"/>
        <c:delete val="1"/>
        <c:majorTickMark val="in"/>
        <c:minorTickMark val="none"/>
        <c:tickLblPos val="nextTo"/>
        <c:crossAx val="3534390"/>
        <c:crosses val="max"/>
        <c:crossBetween val="midCat"/>
        <c:dispUnits/>
      </c:valAx>
      <c:valAx>
        <c:axId val="353439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58849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809511"/>
        <c:axId val="17850144"/>
      </c:scatterChart>
      <c:valAx>
        <c:axId val="3180951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850144"/>
        <c:crosses val="autoZero"/>
        <c:crossBetween val="midCat"/>
        <c:dispUnits/>
      </c:valAx>
      <c:valAx>
        <c:axId val="1785014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18095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52.49150332718063</c:v>
                </c:pt>
                <c:pt idx="1">
                  <c:v>49.74316474631248</c:v>
                </c:pt>
                <c:pt idx="2">
                  <c:v>46.657816439357745</c:v>
                </c:pt>
                <c:pt idx="3">
                  <c:v>40.50063846639972</c:v>
                </c:pt>
                <c:pt idx="4">
                  <c:v>35.78188457517566</c:v>
                </c:pt>
                <c:pt idx="5">
                  <c:v>29.3975687553678</c:v>
                </c:pt>
                <c:pt idx="6">
                  <c:v>22.15462648849681</c:v>
                </c:pt>
                <c:pt idx="7">
                  <c:v>15.20246051718397</c:v>
                </c:pt>
                <c:pt idx="8">
                  <c:v>8.990407345167709</c:v>
                </c:pt>
                <c:pt idx="9">
                  <c:v>4.284428931287288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115.63814952025828</c:v>
                </c:pt>
                <c:pt idx="1">
                  <c:v>340.97284701312907</c:v>
                </c:pt>
                <c:pt idx="2">
                  <c:v>622.5455185965808</c:v>
                </c:pt>
                <c:pt idx="3">
                  <c:v>1163.5095162541445</c:v>
                </c:pt>
                <c:pt idx="4">
                  <c:v>1550.4765791044217</c:v>
                </c:pt>
                <c:pt idx="5">
                  <c:v>1953.967450755337</c:v>
                </c:pt>
                <c:pt idx="6">
                  <c:v>2317.5150044395405</c:v>
                </c:pt>
                <c:pt idx="7">
                  <c:v>2679.079912268291</c:v>
                </c:pt>
                <c:pt idx="8">
                  <c:v>2978.087195342302</c:v>
                </c:pt>
                <c:pt idx="9">
                  <c:v>3220.0439099258547</c:v>
                </c:pt>
                <c:pt idx="10">
                  <c:v>3486.579097098309</c:v>
                </c:pt>
              </c:numCache>
            </c:numRef>
          </c:yVal>
          <c:smooth val="0"/>
        </c:ser>
        <c:axId val="26433569"/>
        <c:axId val="3657553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52.49150332718063</c:v>
                </c:pt>
                <c:pt idx="1">
                  <c:v>49.74316474631248</c:v>
                </c:pt>
                <c:pt idx="2">
                  <c:v>46.657816439357745</c:v>
                </c:pt>
                <c:pt idx="3">
                  <c:v>40.50063846639972</c:v>
                </c:pt>
                <c:pt idx="4">
                  <c:v>35.78188457517566</c:v>
                </c:pt>
                <c:pt idx="5">
                  <c:v>29.3975687553678</c:v>
                </c:pt>
                <c:pt idx="6">
                  <c:v>22.15462648849681</c:v>
                </c:pt>
                <c:pt idx="7">
                  <c:v>15.20246051718397</c:v>
                </c:pt>
                <c:pt idx="8">
                  <c:v>8.990407345167709</c:v>
                </c:pt>
                <c:pt idx="9">
                  <c:v>4.284428931287288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59.41721969621365</c:v>
                </c:pt>
                <c:pt idx="1">
                  <c:v>166.02572677000813</c:v>
                </c:pt>
                <c:pt idx="2">
                  <c:v>284.32673843651395</c:v>
                </c:pt>
                <c:pt idx="3">
                  <c:v>461.2687055001738</c:v>
                </c:pt>
                <c:pt idx="4">
                  <c:v>543.0634853885045</c:v>
                </c:pt>
                <c:pt idx="5">
                  <c:v>562.2777800963719</c:v>
                </c:pt>
                <c:pt idx="6">
                  <c:v>502.5845907130643</c:v>
                </c:pt>
                <c:pt idx="7">
                  <c:v>398.6775071402632</c:v>
                </c:pt>
                <c:pt idx="8">
                  <c:v>262.083065969605</c:v>
                </c:pt>
                <c:pt idx="9">
                  <c:v>135.04450554759057</c:v>
                </c:pt>
                <c:pt idx="10">
                  <c:v>0</c:v>
                </c:pt>
              </c:numCache>
            </c:numRef>
          </c:yVal>
          <c:smooth val="0"/>
        </c:ser>
        <c:axId val="60744315"/>
        <c:axId val="9827924"/>
      </c:scatterChart>
      <c:valAx>
        <c:axId val="26433569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6575530"/>
        <c:crosses val="autoZero"/>
        <c:crossBetween val="midCat"/>
        <c:dispUnits/>
        <c:majorUnit val="5"/>
      </c:valAx>
      <c:valAx>
        <c:axId val="3657553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6433569"/>
        <c:crosses val="autoZero"/>
        <c:crossBetween val="midCat"/>
        <c:dispUnits/>
      </c:valAx>
      <c:valAx>
        <c:axId val="60744315"/>
        <c:scaling>
          <c:orientation val="minMax"/>
        </c:scaling>
        <c:axPos val="b"/>
        <c:delete val="1"/>
        <c:majorTickMark val="in"/>
        <c:minorTickMark val="none"/>
        <c:tickLblPos val="nextTo"/>
        <c:crossAx val="9827924"/>
        <c:crosses val="max"/>
        <c:crossBetween val="midCat"/>
        <c:dispUnits/>
      </c:valAx>
      <c:valAx>
        <c:axId val="982792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74431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3" sqref="J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128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4.38022</v>
      </c>
      <c r="C26" s="86">
        <v>1657.42</v>
      </c>
      <c r="D26" s="87">
        <v>7.86791</v>
      </c>
      <c r="E26" s="88">
        <v>21111</v>
      </c>
      <c r="F26" s="45">
        <v>4.552683051978673</v>
      </c>
      <c r="G26" s="45">
        <v>111.21081213385727</v>
      </c>
      <c r="H26" s="46">
        <v>1706.3389232241595</v>
      </c>
      <c r="I26" s="47">
        <v>59.41721969621365</v>
      </c>
      <c r="J26" s="48">
        <v>0.07964774758205583</v>
      </c>
      <c r="K26" s="47">
        <v>3.482146418130326</v>
      </c>
      <c r="L26" s="20"/>
      <c r="M26" s="20"/>
    </row>
    <row r="27" spans="1:13" ht="15" customHeight="1">
      <c r="A27" s="44">
        <v>1.5</v>
      </c>
      <c r="B27" s="85">
        <v>12.9156</v>
      </c>
      <c r="C27" s="86">
        <v>1659.61</v>
      </c>
      <c r="D27" s="87">
        <v>7.89044</v>
      </c>
      <c r="E27" s="88">
        <v>21015</v>
      </c>
      <c r="F27" s="45">
        <v>13.424127835162562</v>
      </c>
      <c r="G27" s="45">
        <v>105.38806090320442</v>
      </c>
      <c r="H27" s="46">
        <v>1708.593561301328</v>
      </c>
      <c r="I27" s="47">
        <v>166.02572677000813</v>
      </c>
      <c r="J27" s="48">
        <v>0.22255459352548007</v>
      </c>
      <c r="K27" s="47">
        <v>9.717098936247707</v>
      </c>
      <c r="L27" s="20"/>
      <c r="M27" s="20"/>
    </row>
    <row r="28" spans="1:13" ht="15" customHeight="1">
      <c r="A28" s="44">
        <v>1.25</v>
      </c>
      <c r="B28" s="85">
        <v>23.5812</v>
      </c>
      <c r="C28" s="86">
        <v>1659.61</v>
      </c>
      <c r="D28" s="87">
        <v>7.89044</v>
      </c>
      <c r="E28" s="88">
        <v>21015</v>
      </c>
      <c r="F28" s="45">
        <v>24.50966608647956</v>
      </c>
      <c r="G28" s="45">
        <v>98.85130601558845</v>
      </c>
      <c r="H28" s="46">
        <v>1708.593561301328</v>
      </c>
      <c r="I28" s="47">
        <v>284.32673843651395</v>
      </c>
      <c r="J28" s="48">
        <v>0.3811350381186514</v>
      </c>
      <c r="K28" s="47">
        <v>16.640981499424605</v>
      </c>
      <c r="L28" s="20"/>
      <c r="M28" s="20"/>
    </row>
    <row r="29" spans="1:14" ht="15" customHeight="1">
      <c r="A29" s="44">
        <v>1</v>
      </c>
      <c r="B29" s="85">
        <v>44.0722</v>
      </c>
      <c r="C29" s="86">
        <v>1676.19</v>
      </c>
      <c r="D29" s="87">
        <v>7.96104</v>
      </c>
      <c r="E29" s="88">
        <v>20937</v>
      </c>
      <c r="F29" s="45">
        <v>45.80746126984821</v>
      </c>
      <c r="G29" s="45">
        <v>85.80643742881297</v>
      </c>
      <c r="H29" s="46">
        <v>1725.6629217211714</v>
      </c>
      <c r="I29" s="47">
        <v>461.2687055001738</v>
      </c>
      <c r="J29" s="48">
        <v>0.6183226615283831</v>
      </c>
      <c r="K29" s="47">
        <v>26.729942429319024</v>
      </c>
      <c r="L29" s="20"/>
      <c r="M29" s="20"/>
      <c r="N29" s="10"/>
    </row>
    <row r="30" spans="1:13" ht="15" customHeight="1">
      <c r="A30" s="44">
        <v>0.875</v>
      </c>
      <c r="B30" s="85">
        <v>58.73</v>
      </c>
      <c r="C30" s="86">
        <v>1668.2</v>
      </c>
      <c r="D30" s="87">
        <v>7.89044</v>
      </c>
      <c r="E30" s="88">
        <v>20913</v>
      </c>
      <c r="F30" s="45">
        <v>61.0423850041111</v>
      </c>
      <c r="G30" s="45">
        <v>75.80907748977894</v>
      </c>
      <c r="H30" s="46">
        <v>1717.437096042369</v>
      </c>
      <c r="I30" s="47">
        <v>543.0634853885045</v>
      </c>
      <c r="J30" s="48">
        <v>0.7279671385904887</v>
      </c>
      <c r="K30" s="47">
        <v>31.620575020763802</v>
      </c>
      <c r="L30" s="20"/>
      <c r="M30" s="20"/>
    </row>
    <row r="31" spans="1:13" ht="15" customHeight="1">
      <c r="A31" s="44">
        <v>0.75</v>
      </c>
      <c r="B31" s="85">
        <v>74.0137</v>
      </c>
      <c r="C31" s="86">
        <v>1626.07</v>
      </c>
      <c r="D31" s="87">
        <v>7.70418</v>
      </c>
      <c r="E31" s="88">
        <v>21255</v>
      </c>
      <c r="F31" s="45">
        <v>76.92785239194241</v>
      </c>
      <c r="G31" s="45">
        <v>62.282984651202966</v>
      </c>
      <c r="H31" s="46">
        <v>1674.0636247222242</v>
      </c>
      <c r="I31" s="47">
        <v>562.2777800963719</v>
      </c>
      <c r="J31" s="48">
        <v>0.753723565812831</v>
      </c>
      <c r="K31" s="47">
        <v>33.58759916844081</v>
      </c>
      <c r="L31" s="20"/>
      <c r="M31" s="20"/>
    </row>
    <row r="32" spans="1:13" ht="15" customHeight="1">
      <c r="A32" s="44">
        <v>0.625</v>
      </c>
      <c r="B32" s="85">
        <v>87.7844</v>
      </c>
      <c r="C32" s="86">
        <v>1546.19</v>
      </c>
      <c r="D32" s="87">
        <v>7.30613</v>
      </c>
      <c r="E32" s="88">
        <v>21855</v>
      </c>
      <c r="F32" s="45">
        <v>91.24074820628113</v>
      </c>
      <c r="G32" s="45">
        <v>46.93776798410341</v>
      </c>
      <c r="H32" s="46">
        <v>1591.8259582362728</v>
      </c>
      <c r="I32" s="47">
        <v>502.5845907130643</v>
      </c>
      <c r="J32" s="48">
        <v>0.673705885674349</v>
      </c>
      <c r="K32" s="47">
        <v>31.57283546688251</v>
      </c>
      <c r="L32" s="20"/>
      <c r="M32" s="20"/>
    </row>
    <row r="33" spans="1:14" ht="15" customHeight="1">
      <c r="A33" s="44">
        <v>0.5</v>
      </c>
      <c r="B33" s="85">
        <v>101.48</v>
      </c>
      <c r="C33" s="86">
        <v>1437.36</v>
      </c>
      <c r="D33" s="87">
        <v>6.76838</v>
      </c>
      <c r="E33" s="88">
        <v>22728</v>
      </c>
      <c r="F33" s="45">
        <v>105.47558709717681</v>
      </c>
      <c r="G33" s="45">
        <v>32.20860279064401</v>
      </c>
      <c r="H33" s="46">
        <v>1479.7838294973378</v>
      </c>
      <c r="I33" s="47">
        <v>398.6775071402632</v>
      </c>
      <c r="J33" s="48">
        <v>0.5344202508582616</v>
      </c>
      <c r="K33" s="47">
        <v>26.94160452312068</v>
      </c>
      <c r="L33" s="20"/>
      <c r="M33" s="20"/>
      <c r="N33" s="17"/>
    </row>
    <row r="34" spans="1:13" ht="15" customHeight="1">
      <c r="A34" s="44">
        <v>0.375</v>
      </c>
      <c r="B34" s="85">
        <v>112.806</v>
      </c>
      <c r="C34" s="86">
        <v>1312.55</v>
      </c>
      <c r="D34" s="87">
        <v>6.15704</v>
      </c>
      <c r="E34" s="88">
        <v>23739</v>
      </c>
      <c r="F34" s="45">
        <v>117.24752737568119</v>
      </c>
      <c r="G34" s="45">
        <v>19.047473188914637</v>
      </c>
      <c r="H34" s="46">
        <v>1351.290049400798</v>
      </c>
      <c r="I34" s="47">
        <v>262.083065969605</v>
      </c>
      <c r="J34" s="48">
        <v>0.3513177828010791</v>
      </c>
      <c r="K34" s="47">
        <v>19.39502670694722</v>
      </c>
      <c r="L34" s="20"/>
      <c r="M34" s="20"/>
    </row>
    <row r="35" spans="1:13" ht="15" customHeight="1">
      <c r="A35" s="44">
        <v>0.25</v>
      </c>
      <c r="B35" s="85">
        <v>121.971</v>
      </c>
      <c r="C35" s="86">
        <v>1207.12</v>
      </c>
      <c r="D35" s="87">
        <v>5.63581</v>
      </c>
      <c r="E35" s="88">
        <v>24846</v>
      </c>
      <c r="F35" s="45">
        <v>126.77338228054546</v>
      </c>
      <c r="G35" s="45">
        <v>9.077179939167983</v>
      </c>
      <c r="H35" s="46">
        <v>1242.748272014545</v>
      </c>
      <c r="I35" s="47">
        <v>135.04450554759057</v>
      </c>
      <c r="J35" s="48">
        <v>0.18102480636406243</v>
      </c>
      <c r="K35" s="47">
        <v>10.86660175585503</v>
      </c>
      <c r="L35" s="20"/>
      <c r="M35" s="20"/>
    </row>
    <row r="36" spans="1:14" ht="15" customHeight="1">
      <c r="A36" s="44">
        <v>0</v>
      </c>
      <c r="B36" s="85">
        <v>132.067</v>
      </c>
      <c r="C36" s="86">
        <v>1207.12</v>
      </c>
      <c r="D36" s="87">
        <v>5.63581</v>
      </c>
      <c r="E36" s="88">
        <v>24846</v>
      </c>
      <c r="F36" s="45">
        <v>137.2668935865476</v>
      </c>
      <c r="G36" s="45">
        <v>0</v>
      </c>
      <c r="H36" s="46">
        <v>1242.748272014545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559.95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111.25758799999998</v>
      </c>
      <c r="C58" s="103">
        <f>AIRFLOW!C26</f>
        <v>1657.42</v>
      </c>
      <c r="D58" s="104">
        <f>AIRFLOW!D26</f>
        <v>7.86791</v>
      </c>
      <c r="E58" s="105">
        <f>AIRFLOW!E26</f>
        <v>21111</v>
      </c>
      <c r="F58" s="35">
        <f>25.4*AIRFLOW!F26</f>
        <v>115.63814952025828</v>
      </c>
      <c r="G58" s="36">
        <f>AIRFLOW!G26*0.472</f>
        <v>52.49150332718063</v>
      </c>
      <c r="H58" s="35">
        <f>AIRFLOW!H26</f>
        <v>1706.3389232241595</v>
      </c>
      <c r="I58" s="36">
        <f>AIRFLOW!I26</f>
        <v>59.41721969621365</v>
      </c>
      <c r="J58" s="37">
        <f>AIRFLOW!J26</f>
        <v>0.07964774758205583</v>
      </c>
      <c r="K58" s="38">
        <f>AIRFLOW!K26</f>
        <v>3.482146418130326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328.05623999999995</v>
      </c>
      <c r="C59" s="103">
        <f>AIRFLOW!C27</f>
        <v>1659.61</v>
      </c>
      <c r="D59" s="104">
        <f>AIRFLOW!D27</f>
        <v>7.89044</v>
      </c>
      <c r="E59" s="105">
        <f>AIRFLOW!E27</f>
        <v>21015</v>
      </c>
      <c r="F59" s="35">
        <f>25.4*AIRFLOW!F27</f>
        <v>340.97284701312907</v>
      </c>
      <c r="G59" s="36">
        <f>AIRFLOW!G27*0.472</f>
        <v>49.74316474631248</v>
      </c>
      <c r="H59" s="35">
        <f>AIRFLOW!H27</f>
        <v>1708.593561301328</v>
      </c>
      <c r="I59" s="36">
        <f>AIRFLOW!I27</f>
        <v>166.02572677000813</v>
      </c>
      <c r="J59" s="37">
        <f>AIRFLOW!J27</f>
        <v>0.22255459352548007</v>
      </c>
      <c r="K59" s="38">
        <f>AIRFLOW!K27</f>
        <v>9.717098936247707</v>
      </c>
      <c r="L59" s="2"/>
      <c r="M59" s="2"/>
    </row>
    <row r="60" spans="1:13" ht="15.75">
      <c r="A60" s="34">
        <f>AIRFLOW!A28*25.4</f>
        <v>31.75</v>
      </c>
      <c r="B60" s="102">
        <f>AIRFLOW!B28*25.4</f>
        <v>598.9624799999999</v>
      </c>
      <c r="C60" s="103">
        <f>AIRFLOW!C28</f>
        <v>1659.61</v>
      </c>
      <c r="D60" s="104">
        <f>AIRFLOW!D28</f>
        <v>7.89044</v>
      </c>
      <c r="E60" s="105">
        <f>AIRFLOW!E28</f>
        <v>21015</v>
      </c>
      <c r="F60" s="35">
        <f>25.4*AIRFLOW!F28</f>
        <v>622.5455185965808</v>
      </c>
      <c r="G60" s="36">
        <f>AIRFLOW!G28*0.472</f>
        <v>46.657816439357745</v>
      </c>
      <c r="H60" s="35">
        <f>AIRFLOW!H28</f>
        <v>1708.593561301328</v>
      </c>
      <c r="I60" s="36">
        <f>AIRFLOW!I28</f>
        <v>284.32673843651395</v>
      </c>
      <c r="J60" s="37">
        <f>AIRFLOW!J28</f>
        <v>0.3811350381186514</v>
      </c>
      <c r="K60" s="38">
        <f>AIRFLOW!K28</f>
        <v>16.640981499424605</v>
      </c>
      <c r="L60" s="2"/>
      <c r="M60" s="2"/>
    </row>
    <row r="61" spans="1:13" ht="15.75">
      <c r="A61" s="34">
        <f>AIRFLOW!A29*25.4</f>
        <v>25.4</v>
      </c>
      <c r="B61" s="102">
        <f>AIRFLOW!B29*25.4</f>
        <v>1119.43388</v>
      </c>
      <c r="C61" s="103">
        <f>AIRFLOW!C29</f>
        <v>1676.19</v>
      </c>
      <c r="D61" s="104">
        <f>AIRFLOW!D29</f>
        <v>7.96104</v>
      </c>
      <c r="E61" s="105">
        <f>AIRFLOW!E29</f>
        <v>20937</v>
      </c>
      <c r="F61" s="35">
        <f>25.4*AIRFLOW!F29</f>
        <v>1163.5095162541445</v>
      </c>
      <c r="G61" s="36">
        <f>AIRFLOW!G29*0.472</f>
        <v>40.50063846639972</v>
      </c>
      <c r="H61" s="35">
        <f>AIRFLOW!H29</f>
        <v>1725.6629217211714</v>
      </c>
      <c r="I61" s="36">
        <f>AIRFLOW!I29</f>
        <v>461.2687055001738</v>
      </c>
      <c r="J61" s="37">
        <f>AIRFLOW!J29</f>
        <v>0.6183226615283831</v>
      </c>
      <c r="K61" s="38">
        <f>AIRFLOW!K29</f>
        <v>26.729942429319024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1491.7419999999997</v>
      </c>
      <c r="C62" s="103">
        <f>AIRFLOW!C30</f>
        <v>1668.2</v>
      </c>
      <c r="D62" s="104">
        <f>AIRFLOW!D30</f>
        <v>7.89044</v>
      </c>
      <c r="E62" s="105">
        <f>AIRFLOW!E30</f>
        <v>20913</v>
      </c>
      <c r="F62" s="35">
        <f>25.4*AIRFLOW!F30</f>
        <v>1550.4765791044217</v>
      </c>
      <c r="G62" s="36">
        <f>AIRFLOW!G30*0.472</f>
        <v>35.78188457517566</v>
      </c>
      <c r="H62" s="35">
        <f>AIRFLOW!H30</f>
        <v>1717.437096042369</v>
      </c>
      <c r="I62" s="36">
        <f>AIRFLOW!I30</f>
        <v>543.0634853885045</v>
      </c>
      <c r="J62" s="37">
        <f>AIRFLOW!J30</f>
        <v>0.7279671385904887</v>
      </c>
      <c r="K62" s="38">
        <f>AIRFLOW!K30</f>
        <v>31.620575020763802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1879.94798</v>
      </c>
      <c r="C63" s="103">
        <f>AIRFLOW!C31</f>
        <v>1626.07</v>
      </c>
      <c r="D63" s="104">
        <f>AIRFLOW!D31</f>
        <v>7.70418</v>
      </c>
      <c r="E63" s="105">
        <f>AIRFLOW!E31</f>
        <v>21255</v>
      </c>
      <c r="F63" s="35">
        <f>25.4*AIRFLOW!F31</f>
        <v>1953.967450755337</v>
      </c>
      <c r="G63" s="36">
        <f>AIRFLOW!G31*0.472</f>
        <v>29.3975687553678</v>
      </c>
      <c r="H63" s="35">
        <f>AIRFLOW!H31</f>
        <v>1674.0636247222242</v>
      </c>
      <c r="I63" s="36">
        <f>AIRFLOW!I31</f>
        <v>562.2777800963719</v>
      </c>
      <c r="J63" s="37">
        <f>AIRFLOW!J31</f>
        <v>0.753723565812831</v>
      </c>
      <c r="K63" s="38">
        <f>AIRFLOW!K31</f>
        <v>33.58759916844081</v>
      </c>
      <c r="L63" s="2"/>
      <c r="M63" s="2"/>
    </row>
    <row r="64" spans="1:13" ht="15.75">
      <c r="A64" s="34">
        <f>AIRFLOW!A32*25.4</f>
        <v>15.875</v>
      </c>
      <c r="B64" s="102">
        <f>AIRFLOW!B32*25.4</f>
        <v>2229.72376</v>
      </c>
      <c r="C64" s="103">
        <f>AIRFLOW!C32</f>
        <v>1546.19</v>
      </c>
      <c r="D64" s="104">
        <f>AIRFLOW!D32</f>
        <v>7.30613</v>
      </c>
      <c r="E64" s="105">
        <f>AIRFLOW!E32</f>
        <v>21855</v>
      </c>
      <c r="F64" s="35">
        <f>25.4*AIRFLOW!F32</f>
        <v>2317.5150044395405</v>
      </c>
      <c r="G64" s="36">
        <f>AIRFLOW!G32*0.472</f>
        <v>22.15462648849681</v>
      </c>
      <c r="H64" s="35">
        <f>AIRFLOW!H32</f>
        <v>1591.8259582362728</v>
      </c>
      <c r="I64" s="36">
        <f>AIRFLOW!I32</f>
        <v>502.5845907130643</v>
      </c>
      <c r="J64" s="37">
        <f>AIRFLOW!J32</f>
        <v>0.673705885674349</v>
      </c>
      <c r="K64" s="38">
        <f>AIRFLOW!K32</f>
        <v>31.57283546688251</v>
      </c>
      <c r="L64" s="2"/>
      <c r="M64" s="2"/>
    </row>
    <row r="65" spans="1:13" ht="15.75">
      <c r="A65" s="34">
        <f>AIRFLOW!A33*25.4</f>
        <v>12.7</v>
      </c>
      <c r="B65" s="102">
        <f>AIRFLOW!B33*25.4</f>
        <v>2577.592</v>
      </c>
      <c r="C65" s="103">
        <f>AIRFLOW!C33</f>
        <v>1437.36</v>
      </c>
      <c r="D65" s="104">
        <f>AIRFLOW!D33</f>
        <v>6.76838</v>
      </c>
      <c r="E65" s="105">
        <f>AIRFLOW!E33</f>
        <v>22728</v>
      </c>
      <c r="F65" s="35">
        <f>25.4*AIRFLOW!F33</f>
        <v>2679.079912268291</v>
      </c>
      <c r="G65" s="36">
        <f>AIRFLOW!G33*0.472</f>
        <v>15.20246051718397</v>
      </c>
      <c r="H65" s="35">
        <f>AIRFLOW!H33</f>
        <v>1479.7838294973378</v>
      </c>
      <c r="I65" s="36">
        <f>AIRFLOW!I33</f>
        <v>398.6775071402632</v>
      </c>
      <c r="J65" s="37">
        <f>AIRFLOW!J33</f>
        <v>0.5344202508582616</v>
      </c>
      <c r="K65" s="38">
        <f>AIRFLOW!K33</f>
        <v>26.94160452312068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2865.2724</v>
      </c>
      <c r="C66" s="103">
        <f>AIRFLOW!C34</f>
        <v>1312.55</v>
      </c>
      <c r="D66" s="104">
        <f>AIRFLOW!D34</f>
        <v>6.15704</v>
      </c>
      <c r="E66" s="105">
        <f>AIRFLOW!E34</f>
        <v>23739</v>
      </c>
      <c r="F66" s="35">
        <f>25.4*AIRFLOW!F34</f>
        <v>2978.087195342302</v>
      </c>
      <c r="G66" s="36">
        <f>AIRFLOW!G34*0.472</f>
        <v>8.990407345167709</v>
      </c>
      <c r="H66" s="35">
        <f>AIRFLOW!H34</f>
        <v>1351.290049400798</v>
      </c>
      <c r="I66" s="36">
        <f>AIRFLOW!I34</f>
        <v>262.083065969605</v>
      </c>
      <c r="J66" s="37">
        <f>AIRFLOW!J34</f>
        <v>0.3513177828010791</v>
      </c>
      <c r="K66" s="38">
        <f>AIRFLOW!K34</f>
        <v>19.39502670694722</v>
      </c>
      <c r="L66" s="2"/>
      <c r="M66" s="2"/>
    </row>
    <row r="67" spans="1:13" ht="15.75">
      <c r="A67" s="34">
        <f>AIRFLOW!A35*25.4</f>
        <v>6.35</v>
      </c>
      <c r="B67" s="102">
        <f>AIRFLOW!B35*25.4</f>
        <v>3098.0634</v>
      </c>
      <c r="C67" s="103">
        <f>AIRFLOW!C35</f>
        <v>1207.12</v>
      </c>
      <c r="D67" s="104">
        <f>AIRFLOW!D35</f>
        <v>5.63581</v>
      </c>
      <c r="E67" s="105">
        <f>AIRFLOW!E35</f>
        <v>24846</v>
      </c>
      <c r="F67" s="35">
        <f>25.4*AIRFLOW!F35</f>
        <v>3220.0439099258547</v>
      </c>
      <c r="G67" s="36">
        <f>AIRFLOW!G35*0.472</f>
        <v>4.284428931287288</v>
      </c>
      <c r="H67" s="35">
        <f>AIRFLOW!H35</f>
        <v>1242.748272014545</v>
      </c>
      <c r="I67" s="36">
        <f>AIRFLOW!I35</f>
        <v>135.04450554759057</v>
      </c>
      <c r="J67" s="37">
        <f>AIRFLOW!J35</f>
        <v>0.18102480636406243</v>
      </c>
      <c r="K67" s="38">
        <f>AIRFLOW!K35</f>
        <v>10.86660175585503</v>
      </c>
      <c r="L67" s="2"/>
      <c r="M67" s="2"/>
    </row>
    <row r="68" spans="1:13" ht="15.75">
      <c r="A68" s="34">
        <f>AIRFLOW!A36*25.4</f>
        <v>0</v>
      </c>
      <c r="B68" s="102">
        <f>AIRFLOW!B36*25.4</f>
        <v>3354.5018</v>
      </c>
      <c r="C68" s="103">
        <f>AIRFLOW!C36</f>
        <v>1207.12</v>
      </c>
      <c r="D68" s="104">
        <f>AIRFLOW!D36</f>
        <v>5.63581</v>
      </c>
      <c r="E68" s="105">
        <f>AIRFLOW!E36</f>
        <v>24846</v>
      </c>
      <c r="F68" s="35">
        <f>25.4*AIRFLOW!F36</f>
        <v>3486.579097098309</v>
      </c>
      <c r="G68" s="36">
        <f>AIRFLOW!G36*0.472</f>
        <v>0</v>
      </c>
      <c r="H68" s="35">
        <f>AIRFLOW!H36</f>
        <v>1242.748272014545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559.95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1.0909766312066584</v>
      </c>
      <c r="C74" s="103">
        <f>AIRFLOW!C26</f>
        <v>1657.42</v>
      </c>
      <c r="D74" s="104">
        <f>AIRFLOW!D26</f>
        <v>7.86791</v>
      </c>
      <c r="E74" s="108">
        <f>AIRFLOW!E26</f>
        <v>21111</v>
      </c>
      <c r="F74" s="41">
        <f>AIRFLOW!F26*(0.07355/0.2952998)</f>
        <v>1.1339318159816953</v>
      </c>
      <c r="G74" s="41">
        <f>AIRFLOW!G26*0.472*(0.001*3600)</f>
        <v>188.96941197785029</v>
      </c>
      <c r="H74" s="40">
        <f>AIRFLOW!H26</f>
        <v>1706.3389232241595</v>
      </c>
      <c r="I74" s="42">
        <f>AIRFLOW!I26</f>
        <v>59.41721969621365</v>
      </c>
      <c r="J74" s="43">
        <f>AIRFLOW!J26</f>
        <v>0.07964774758205583</v>
      </c>
      <c r="K74" s="41">
        <f>AIRFLOW!K26</f>
        <v>3.482146418130326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3.2168744442089023</v>
      </c>
      <c r="C75" s="103">
        <f>AIRFLOW!C27</f>
        <v>1659.61</v>
      </c>
      <c r="D75" s="104">
        <f>AIRFLOW!D27</f>
        <v>7.89044</v>
      </c>
      <c r="E75" s="108">
        <f>AIRFLOW!E27</f>
        <v>21015</v>
      </c>
      <c r="F75" s="41">
        <f>AIRFLOW!F27*(0.07355/0.2952998)</f>
        <v>3.3435329190070786</v>
      </c>
      <c r="G75" s="41">
        <f>AIRFLOW!G27*0.472*(0.001*3600)</f>
        <v>179.07539308672494</v>
      </c>
      <c r="H75" s="40">
        <f>AIRFLOW!H27</f>
        <v>1708.593561301328</v>
      </c>
      <c r="I75" s="42">
        <f>AIRFLOW!I27</f>
        <v>166.02572677000813</v>
      </c>
      <c r="J75" s="43">
        <f>AIRFLOW!J27</f>
        <v>0.22255459352548007</v>
      </c>
      <c r="K75" s="41">
        <f>AIRFLOW!K27</f>
        <v>9.717098936247707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5.873343835654477</v>
      </c>
      <c r="C76" s="103">
        <f>AIRFLOW!C28</f>
        <v>1659.61</v>
      </c>
      <c r="D76" s="104">
        <f>AIRFLOW!D28</f>
        <v>7.89044</v>
      </c>
      <c r="E76" s="108">
        <f>AIRFLOW!E28</f>
        <v>21015</v>
      </c>
      <c r="F76" s="41">
        <f>AIRFLOW!F28*(0.07355/0.2952998)</f>
        <v>6.104595873957828</v>
      </c>
      <c r="G76" s="41">
        <f>AIRFLOW!G28*0.472*(0.001*3600)</f>
        <v>167.9681391816879</v>
      </c>
      <c r="H76" s="40">
        <f>AIRFLOW!H28</f>
        <v>1708.593561301328</v>
      </c>
      <c r="I76" s="42">
        <f>AIRFLOW!I28</f>
        <v>284.32673843651395</v>
      </c>
      <c r="J76" s="43">
        <f>AIRFLOW!J28</f>
        <v>0.3811350381186514</v>
      </c>
      <c r="K76" s="41">
        <f>AIRFLOW!K28</f>
        <v>16.640981499424605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10.977014918398185</v>
      </c>
      <c r="C77" s="103">
        <f>AIRFLOW!C29</f>
        <v>1676.19</v>
      </c>
      <c r="D77" s="104">
        <f>AIRFLOW!D29</f>
        <v>7.96104</v>
      </c>
      <c r="E77" s="108">
        <f>AIRFLOW!E29</f>
        <v>20937</v>
      </c>
      <c r="F77" s="41">
        <f>AIRFLOW!F29*(0.07355/0.2952998)</f>
        <v>11.409214555503716</v>
      </c>
      <c r="G77" s="41">
        <f>AIRFLOW!G29*0.472*(0.001*3600)</f>
        <v>145.802298479039</v>
      </c>
      <c r="H77" s="40">
        <f>AIRFLOW!H29</f>
        <v>1725.6629217211714</v>
      </c>
      <c r="I77" s="42">
        <f>AIRFLOW!I29</f>
        <v>461.2687055001738</v>
      </c>
      <c r="J77" s="43">
        <f>AIRFLOW!J29</f>
        <v>0.6183226615283831</v>
      </c>
      <c r="K77" s="41">
        <f>AIRFLOW!K29</f>
        <v>26.729942429319024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14.627817221684538</v>
      </c>
      <c r="C78" s="103">
        <f>AIRFLOW!C30</f>
        <v>1668.2</v>
      </c>
      <c r="D78" s="104">
        <f>AIRFLOW!D30</f>
        <v>7.89044</v>
      </c>
      <c r="E78" s="108">
        <f>AIRFLOW!E30</f>
        <v>20913</v>
      </c>
      <c r="F78" s="41">
        <f>AIRFLOW!F30*(0.07355/0.2952998)</f>
        <v>15.203760439568098</v>
      </c>
      <c r="G78" s="41">
        <f>AIRFLOW!G30*0.472*(0.001*3600)</f>
        <v>128.8147844706324</v>
      </c>
      <c r="H78" s="40">
        <f>AIRFLOW!H30</f>
        <v>1717.437096042369</v>
      </c>
      <c r="I78" s="42">
        <f>AIRFLOW!I30</f>
        <v>543.0634853885045</v>
      </c>
      <c r="J78" s="43">
        <f>AIRFLOW!J30</f>
        <v>0.7279671385904887</v>
      </c>
      <c r="K78" s="41">
        <f>AIRFLOW!K30</f>
        <v>31.620575020763802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18.434511757204035</v>
      </c>
      <c r="C79" s="103">
        <f>AIRFLOW!C31</f>
        <v>1626.07</v>
      </c>
      <c r="D79" s="104">
        <f>AIRFLOW!D31</f>
        <v>7.70418</v>
      </c>
      <c r="E79" s="108">
        <f>AIRFLOW!E31</f>
        <v>21255</v>
      </c>
      <c r="F79" s="41">
        <f>AIRFLOW!F31*(0.07355/0.2952998)</f>
        <v>19.160336523855975</v>
      </c>
      <c r="G79" s="41">
        <f>AIRFLOW!G31*0.472*(0.001*3600)</f>
        <v>105.83124751932408</v>
      </c>
      <c r="H79" s="40">
        <f>AIRFLOW!H31</f>
        <v>1674.0636247222242</v>
      </c>
      <c r="I79" s="42">
        <f>AIRFLOW!I31</f>
        <v>562.2777800963719</v>
      </c>
      <c r="J79" s="43">
        <f>AIRFLOW!J31</f>
        <v>0.753723565812831</v>
      </c>
      <c r="K79" s="41">
        <f>AIRFLOW!K31</f>
        <v>33.58759916844081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21.864365028354236</v>
      </c>
      <c r="C80" s="103">
        <f>AIRFLOW!C32</f>
        <v>1546.19</v>
      </c>
      <c r="D80" s="104">
        <f>AIRFLOW!D32</f>
        <v>7.30613</v>
      </c>
      <c r="E80" s="108">
        <f>AIRFLOW!E32</f>
        <v>21855</v>
      </c>
      <c r="F80" s="41">
        <f>AIRFLOW!F32*(0.07355/0.2952998)</f>
        <v>22.725233916758416</v>
      </c>
      <c r="G80" s="41">
        <f>AIRFLOW!G32*0.472*(0.001*3600)</f>
        <v>79.75665535858852</v>
      </c>
      <c r="H80" s="40">
        <f>AIRFLOW!H32</f>
        <v>1591.8259582362728</v>
      </c>
      <c r="I80" s="42">
        <f>AIRFLOW!I32</f>
        <v>502.5845907130643</v>
      </c>
      <c r="J80" s="43">
        <f>AIRFLOW!J32</f>
        <v>0.673705885674349</v>
      </c>
      <c r="K80" s="41">
        <f>AIRFLOW!K32</f>
        <v>31.57283546688251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25.27551322418776</v>
      </c>
      <c r="C81" s="103">
        <f>AIRFLOW!C33</f>
        <v>1437.36</v>
      </c>
      <c r="D81" s="104">
        <f>AIRFLOW!D33</f>
        <v>6.76838</v>
      </c>
      <c r="E81" s="108">
        <f>AIRFLOW!E33</f>
        <v>22728</v>
      </c>
      <c r="F81" s="41">
        <f>AIRFLOW!F33*(0.07355/0.2952998)</f>
        <v>26.270689756638355</v>
      </c>
      <c r="G81" s="41">
        <f>AIRFLOW!G33*0.472*(0.001*3600)</f>
        <v>54.728857861862295</v>
      </c>
      <c r="H81" s="40">
        <f>AIRFLOW!H33</f>
        <v>1479.7838294973378</v>
      </c>
      <c r="I81" s="42">
        <f>AIRFLOW!I33</f>
        <v>398.6775071402632</v>
      </c>
      <c r="J81" s="43">
        <f>AIRFLOW!J33</f>
        <v>0.5344202508582616</v>
      </c>
      <c r="K81" s="41">
        <f>AIRFLOW!K33</f>
        <v>26.94160452312068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28.09646772534218</v>
      </c>
      <c r="C82" s="103">
        <f>AIRFLOW!C34</f>
        <v>1312.55</v>
      </c>
      <c r="D82" s="104">
        <f>AIRFLOW!D34</f>
        <v>6.15704</v>
      </c>
      <c r="E82" s="108">
        <f>AIRFLOW!E34</f>
        <v>23739</v>
      </c>
      <c r="F82" s="41">
        <f>AIRFLOW!F34*(0.07355/0.2952998)</f>
        <v>29.202714117928124</v>
      </c>
      <c r="G82" s="41">
        <f>AIRFLOW!G34*0.472*(0.001*3600)</f>
        <v>32.365466442603754</v>
      </c>
      <c r="H82" s="40">
        <f>AIRFLOW!H34</f>
        <v>1351.290049400798</v>
      </c>
      <c r="I82" s="42">
        <f>AIRFLOW!I34</f>
        <v>262.083065969605</v>
      </c>
      <c r="J82" s="43">
        <f>AIRFLOW!J34</f>
        <v>0.3513177828010791</v>
      </c>
      <c r="K82" s="41">
        <f>AIRFLOW!K34</f>
        <v>19.39502670694722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30.379184306931467</v>
      </c>
      <c r="C83" s="103">
        <f>AIRFLOW!C35</f>
        <v>1207.12</v>
      </c>
      <c r="D83" s="104">
        <f>AIRFLOW!D35</f>
        <v>5.63581</v>
      </c>
      <c r="E83" s="108">
        <f>AIRFLOW!E35</f>
        <v>24846</v>
      </c>
      <c r="F83" s="41">
        <f>AIRFLOW!F35*(0.07355/0.2952998)</f>
        <v>31.575308438184244</v>
      </c>
      <c r="G83" s="41">
        <f>AIRFLOW!G35*0.472*(0.001*3600)</f>
        <v>15.423944152634238</v>
      </c>
      <c r="H83" s="40">
        <f>AIRFLOW!H35</f>
        <v>1242.748272014545</v>
      </c>
      <c r="I83" s="42">
        <f>AIRFLOW!I35</f>
        <v>135.04450554759057</v>
      </c>
      <c r="J83" s="43">
        <f>AIRFLOW!J35</f>
        <v>0.18102480636406243</v>
      </c>
      <c r="K83" s="41">
        <f>AIRFLOW!K35</f>
        <v>10.86660175585503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32.8937840459086</v>
      </c>
      <c r="C84" s="103">
        <f>AIRFLOW!C36</f>
        <v>1207.12</v>
      </c>
      <c r="D84" s="104">
        <f>AIRFLOW!D36</f>
        <v>5.63581</v>
      </c>
      <c r="E84" s="108">
        <f>AIRFLOW!E36</f>
        <v>24846</v>
      </c>
      <c r="F84" s="41">
        <f>AIRFLOW!F36*(0.07355/0.2952998)</f>
        <v>34.18891588578989</v>
      </c>
      <c r="G84" s="41">
        <f>AIRFLOW!G36*0.472*(0.001*3600)</f>
        <v>0</v>
      </c>
      <c r="H84" s="40">
        <f>AIRFLOW!H36</f>
        <v>1242.748272014545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559.95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2010-02-04T14:02:32Z</dcterms:modified>
  <cp:category/>
  <cp:version/>
  <cp:contentType/>
  <cp:contentStatus/>
</cp:coreProperties>
</file>