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08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<sst xmlns="http://schemas.openxmlformats.org/spreadsheetml/2006/main" count="79" uniqueCount="31">
  <si>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</si>
  <si>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</si>
  <si>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</si>
  <si>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</si>
  <si>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</si>
  <si>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</si>
  <si>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</si>
  <si>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</si>
  <si>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</si>
  <si>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</si>
  <si>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</si>
  <si>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</si>
  <si>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</si>
  <si>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</si>
  <si>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</si>
  <si>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</si>
  <si>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</si>
  <si>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</si>
  <si>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</si>
  <si>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</si>
  <si>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</si>
  <si>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</si>
  <si>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</si>
  <si>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</si>
  <si>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</si>
  <si>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112.51 inH20, 2858 mmH20 or 28.02 Pa, Maximum open watts = 1417 watts.</t>
  </si>
  <si>
    <t xml:space="preserve">Q6600-166A-MP   </t>
  </si>
  <si>
    <t>LIGHTHOUSE</t>
  </si>
  <si>
    <t>VACUUM</t>
  </si>
  <si>
    <t>MOTORS</t>
  </si>
  <si>
    <t>LH6600-166A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</si>
</sst>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center"/>
      <protection/>
    </xf>
    <xf numFmtId="0" fontId="48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2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7479320"/>
        <c:axId val="17695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5926050"/>
        <c:axId val="9116723"/>
      </c:scatterChart>
      <c:valAx>
        <c:axId val="374793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69561"/>
        <c:crosses val="autoZero"/>
        <c:crossBetween val="midCat"/>
        <c:dispUnits/>
        <c:majorUnit val="10"/>
      </c:valAx>
      <c:valAx>
        <c:axId val="176956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 val="autoZero"/>
        <c:crossBetween val="midCat"/>
        <c:dispUnits/>
      </c:valAx>
      <c:valAx>
        <c:axId val="15926050"/>
        <c:scaling>
          <c:orientation val="minMax"/>
        </c:scaling>
        <c:axPos val="b"/>
        <c:delete val="1"/>
        <c:majorTickMark val="out"/>
        <c:minorTickMark val="none"/>
        <c:tickLblPos val="nextTo"/>
        <c:crossAx val="9116723"/>
        <c:crosses val="max"/>
        <c:crossBetween val="midCat"/>
        <c:dispUnits/>
      </c:valAx>
      <c:valAx>
        <c:axId val="911672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05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941644"/>
        <c:axId val="257069"/>
      </c:scatterChart>
      <c:valAx>
        <c:axId val="1494164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7069"/>
        <c:crosses val="autoZero"/>
        <c:crossBetween val="midCat"/>
        <c:dispUnits/>
      </c:valAx>
      <c:valAx>
        <c:axId val="2570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4941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5"/>
          <c:w val="0.908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313622"/>
        <c:axId val="2082259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3185664"/>
        <c:axId val="8908929"/>
      </c:scatterChart>
      <c:valAx>
        <c:axId val="231362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822599"/>
        <c:crosses val="autoZero"/>
        <c:crossBetween val="midCat"/>
        <c:dispUnits/>
        <c:majorUnit val="5"/>
      </c:valAx>
      <c:valAx>
        <c:axId val="2082259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 val="autoZero"/>
        <c:crossBetween val="midCat"/>
        <c:dispUnits/>
      </c:valAx>
      <c:valAx>
        <c:axId val="53185664"/>
        <c:scaling>
          <c:orientation val="minMax"/>
        </c:scaling>
        <c:axPos val="b"/>
        <c:delete val="1"/>
        <c:majorTickMark val="out"/>
        <c:minorTickMark val="none"/>
        <c:tickLblPos val="nextTo"/>
        <c:crossAx val="8908929"/>
        <c:crosses val="max"/>
        <c:crossBetween val="midCat"/>
        <c:dispUnits/>
      </c:valAx>
      <c:valAx>
        <c:axId val="890892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9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9122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1" sqref="L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 t="s">
        <v>26</v>
      </c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7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27</v>
      </c>
      <c r="K4" s="5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28</v>
      </c>
      <c r="K5" s="71"/>
      <c r="L5" s="71"/>
      <c r="M5" s="61"/>
      <c r="N5" s="4"/>
    </row>
    <row r="6" spans="1:14" ht="26.25">
      <c r="A6" s="56"/>
      <c r="B6" s="64"/>
      <c r="C6" s="65"/>
      <c r="D6" s="65"/>
      <c r="E6" s="58"/>
      <c r="F6" s="58"/>
      <c r="G6" s="66"/>
      <c r="H6" s="66"/>
      <c r="I6" s="66"/>
      <c r="J6" s="128" t="s">
        <v>29</v>
      </c>
      <c r="K6" s="129"/>
      <c r="L6" s="129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129"/>
      <c r="K7" s="129"/>
      <c r="L7" s="129"/>
      <c r="M7" s="61"/>
      <c r="N7" s="4"/>
    </row>
    <row r="8" spans="1:14" ht="27.75">
      <c r="A8" s="56"/>
      <c r="B8" s="64"/>
      <c r="C8" s="65"/>
      <c r="D8" s="65"/>
      <c r="E8" s="58"/>
      <c r="F8" s="58"/>
      <c r="G8" s="66"/>
      <c r="H8" s="66"/>
      <c r="I8" s="66"/>
      <c r="J8" s="130" t="s">
        <v>30</v>
      </c>
      <c r="K8" s="129"/>
      <c r="L8" s="129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3.25516</v>
      </c>
      <c r="C26" s="86">
        <v>1210.45</v>
      </c>
      <c r="D26" s="87">
        <v>10.655266666666666</v>
      </c>
      <c r="E26" s="88">
        <v>19091</v>
      </c>
      <c r="F26" s="45">
        <v>3.411502208343874</v>
      </c>
      <c r="G26" s="45">
        <v>96.65922267504158</v>
      </c>
      <c r="H26" s="46">
        <v>1254.03077279556</v>
      </c>
      <c r="I26" s="47">
        <v>38.70132138505324</v>
      </c>
      <c r="J26" s="48">
        <v>0.051878446896854204</v>
      </c>
      <c r="K26" s="47">
        <v>3.0860247202822246</v>
      </c>
      <c r="L26" s="20"/>
      <c r="M26" s="20"/>
    </row>
    <row r="27" spans="1:13" ht="15" customHeight="1">
      <c r="A27" s="44">
        <v>1.5</v>
      </c>
      <c r="B27" s="85">
        <v>9.790486666666666</v>
      </c>
      <c r="C27" s="86">
        <v>1211.1766666666665</v>
      </c>
      <c r="D27" s="87">
        <v>10.6688</v>
      </c>
      <c r="E27" s="88">
        <v>19031</v>
      </c>
      <c r="F27" s="45">
        <v>10.260714337880344</v>
      </c>
      <c r="G27" s="45">
        <v>92.52854193231771</v>
      </c>
      <c r="H27" s="46">
        <v>1254.7836022074025</v>
      </c>
      <c r="I27" s="47">
        <v>111.42169560777012</v>
      </c>
      <c r="J27" s="48">
        <v>0.14935884129727897</v>
      </c>
      <c r="K27" s="47">
        <v>8.879825590261865</v>
      </c>
      <c r="L27" s="20"/>
      <c r="M27" s="20"/>
    </row>
    <row r="28" spans="1:13" ht="15" customHeight="1">
      <c r="A28" s="44">
        <v>1.25</v>
      </c>
      <c r="B28" s="85">
        <v>18.1709</v>
      </c>
      <c r="C28" s="86">
        <v>1217.7</v>
      </c>
      <c r="D28" s="87">
        <v>10.733400000000001</v>
      </c>
      <c r="E28" s="88">
        <v>18924</v>
      </c>
      <c r="F28" s="45">
        <v>19.043630874548626</v>
      </c>
      <c r="G28" s="45">
        <v>87.56314934427549</v>
      </c>
      <c r="H28" s="46">
        <v>1261.5418001843557</v>
      </c>
      <c r="I28" s="47">
        <v>195.69428514402009</v>
      </c>
      <c r="J28" s="48">
        <v>0.2623247790134317</v>
      </c>
      <c r="K28" s="47">
        <v>15.513113858184298</v>
      </c>
      <c r="L28" s="20"/>
      <c r="M28" s="20"/>
    </row>
    <row r="29" spans="1:14" ht="15" customHeight="1">
      <c r="A29" s="44">
        <v>1</v>
      </c>
      <c r="B29" s="85">
        <v>33.9767</v>
      </c>
      <c r="C29" s="86">
        <v>1227.22</v>
      </c>
      <c r="D29" s="87">
        <v>10.8245</v>
      </c>
      <c r="E29" s="88">
        <v>18760</v>
      </c>
      <c r="F29" s="45">
        <v>35.60856826768494</v>
      </c>
      <c r="G29" s="45">
        <v>76.02702654991982</v>
      </c>
      <c r="H29" s="46">
        <v>1271.404556148678</v>
      </c>
      <c r="I29" s="47">
        <v>317.7049698430786</v>
      </c>
      <c r="J29" s="48">
        <v>0.42587797566096325</v>
      </c>
      <c r="K29" s="47">
        <v>24.99151870150502</v>
      </c>
      <c r="L29" s="20"/>
      <c r="M29" s="20"/>
      <c r="N29" s="10"/>
    </row>
    <row r="30" spans="1:13" ht="15" customHeight="1">
      <c r="A30" s="44">
        <v>0.875</v>
      </c>
      <c r="B30" s="85">
        <v>46.00730000000001</v>
      </c>
      <c r="C30" s="86">
        <v>1231.28</v>
      </c>
      <c r="D30" s="87">
        <v>10.856533333333333</v>
      </c>
      <c r="E30" s="88">
        <v>18686</v>
      </c>
      <c r="F30" s="45">
        <v>48.21698643075582</v>
      </c>
      <c r="G30" s="45">
        <v>67.54384201940333</v>
      </c>
      <c r="H30" s="46">
        <v>1275.6107314864034</v>
      </c>
      <c r="I30" s="47">
        <v>382.1991547347082</v>
      </c>
      <c r="J30" s="48">
        <v>0.5123313066148903</v>
      </c>
      <c r="K30" s="47">
        <v>29.962908388387905</v>
      </c>
      <c r="L30" s="20"/>
      <c r="M30" s="20"/>
    </row>
    <row r="31" spans="1:13" ht="15" customHeight="1">
      <c r="A31" s="44">
        <v>0.75</v>
      </c>
      <c r="B31" s="85">
        <v>59.082966666666664</v>
      </c>
      <c r="C31" s="86">
        <v>1212.9766666666667</v>
      </c>
      <c r="D31" s="87">
        <v>10.6838</v>
      </c>
      <c r="E31" s="88">
        <v>18812</v>
      </c>
      <c r="F31" s="45">
        <v>61.92066480874698</v>
      </c>
      <c r="G31" s="45">
        <v>56.016342107571546</v>
      </c>
      <c r="H31" s="46">
        <v>1256.6484090073795</v>
      </c>
      <c r="I31" s="47">
        <v>407.0532320562609</v>
      </c>
      <c r="J31" s="48">
        <v>0.5456477641504839</v>
      </c>
      <c r="K31" s="47">
        <v>32.3934636609444</v>
      </c>
      <c r="L31" s="20"/>
      <c r="M31" s="20"/>
    </row>
    <row r="32" spans="1:13" ht="15" customHeight="1">
      <c r="A32" s="44">
        <v>0.625</v>
      </c>
      <c r="B32" s="85">
        <v>71.5636</v>
      </c>
      <c r="C32" s="86">
        <v>1166.18</v>
      </c>
      <c r="D32" s="87">
        <v>10.240699999999999</v>
      </c>
      <c r="E32" s="88">
        <v>19274</v>
      </c>
      <c r="F32" s="45">
        <v>75.00073097391146</v>
      </c>
      <c r="G32" s="45">
        <v>42.657004541335574</v>
      </c>
      <c r="H32" s="46">
        <v>1208.1668855539065</v>
      </c>
      <c r="I32" s="47">
        <v>375.4523670600317</v>
      </c>
      <c r="J32" s="48">
        <v>0.5032873553083534</v>
      </c>
      <c r="K32" s="47">
        <v>31.078378848129518</v>
      </c>
      <c r="L32" s="20"/>
      <c r="M32" s="20"/>
    </row>
    <row r="33" spans="1:14" ht="15" customHeight="1">
      <c r="A33" s="44">
        <v>0.5</v>
      </c>
      <c r="B33" s="85">
        <v>83.45416666666667</v>
      </c>
      <c r="C33" s="86">
        <v>1099.82</v>
      </c>
      <c r="D33" s="87">
        <v>9.608823333333333</v>
      </c>
      <c r="E33" s="88">
        <v>20053</v>
      </c>
      <c r="F33" s="45">
        <v>87.46239013714565</v>
      </c>
      <c r="G33" s="45">
        <v>29.37772556065707</v>
      </c>
      <c r="H33" s="46">
        <v>1139.4176748614257</v>
      </c>
      <c r="I33" s="47">
        <v>301.5360658219021</v>
      </c>
      <c r="J33" s="48">
        <v>0.40420384158431916</v>
      </c>
      <c r="K33" s="47">
        <v>26.465801074894117</v>
      </c>
      <c r="L33" s="20"/>
      <c r="M33" s="20"/>
      <c r="N33" s="17"/>
    </row>
    <row r="34" spans="1:13" ht="15" customHeight="1">
      <c r="A34" s="44">
        <v>0.375</v>
      </c>
      <c r="B34" s="85">
        <v>95.26976666666667</v>
      </c>
      <c r="C34" s="86">
        <v>1023.2733333333332</v>
      </c>
      <c r="D34" s="87">
        <v>8.896836666666667</v>
      </c>
      <c r="E34" s="88">
        <v>21051</v>
      </c>
      <c r="F34" s="45">
        <v>99.84548205671577</v>
      </c>
      <c r="G34" s="45">
        <v>17.660816453148048</v>
      </c>
      <c r="H34" s="46">
        <v>1060.1150390194462</v>
      </c>
      <c r="I34" s="47">
        <v>206.93805523434648</v>
      </c>
      <c r="J34" s="48">
        <v>0.277396856882502</v>
      </c>
      <c r="K34" s="47">
        <v>19.521407278958705</v>
      </c>
      <c r="L34" s="20"/>
      <c r="M34" s="20"/>
    </row>
    <row r="35" spans="1:13" ht="15" customHeight="1">
      <c r="A35" s="44">
        <v>0.25</v>
      </c>
      <c r="B35" s="85">
        <v>105.685</v>
      </c>
      <c r="C35" s="86">
        <v>955.5776666666667</v>
      </c>
      <c r="D35" s="87">
        <v>8.268966666666666</v>
      </c>
      <c r="E35" s="88">
        <v>22051</v>
      </c>
      <c r="F35" s="45">
        <v>110.7609490436176</v>
      </c>
      <c r="G35" s="45">
        <v>8.542926445140742</v>
      </c>
      <c r="H35" s="46">
        <v>989.9820726144641</v>
      </c>
      <c r="I35" s="47">
        <v>111.04353591660141</v>
      </c>
      <c r="J35" s="48">
        <v>0.14885192482118154</v>
      </c>
      <c r="K35" s="47">
        <v>11.217348868919183</v>
      </c>
      <c r="L35" s="20"/>
      <c r="M35" s="20"/>
    </row>
    <row r="36" spans="1:14" ht="15" customHeight="1">
      <c r="A36" s="44">
        <v>0</v>
      </c>
      <c r="B36" s="85">
        <v>119.286</v>
      </c>
      <c r="C36" s="86">
        <v>893.4743333333334</v>
      </c>
      <c r="D36" s="87">
        <v>7.70268</v>
      </c>
      <c r="E36" s="88">
        <v>23054</v>
      </c>
      <c r="F36" s="45">
        <v>125.01519201037962</v>
      </c>
      <c r="G36" s="45">
        <v>0</v>
      </c>
      <c r="H36" s="46">
        <v>925.642784669336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407.00219892246355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82.68106399999999</v>
      </c>
      <c r="C58" s="103">
        <f>AIRFLOW!C26</f>
        <v>1210.45</v>
      </c>
      <c r="D58" s="104">
        <f>AIRFLOW!D26</f>
        <v>10.655266666666666</v>
      </c>
      <c r="E58" s="105">
        <f>AIRFLOW!E26</f>
        <v>19091</v>
      </c>
      <c r="F58" s="35">
        <f>25.4*AIRFLOW!F26</f>
        <v>86.6521560919344</v>
      </c>
      <c r="G58" s="36">
        <f>AIRFLOW!G26*0.472</f>
        <v>45.623153102619625</v>
      </c>
      <c r="H58" s="35">
        <f>AIRFLOW!H26</f>
        <v>1254.03077279556</v>
      </c>
      <c r="I58" s="36">
        <f>AIRFLOW!I26</f>
        <v>38.70132138505324</v>
      </c>
      <c r="J58" s="37">
        <f>AIRFLOW!J26</f>
        <v>0.051878446896854204</v>
      </c>
      <c r="K58" s="38">
        <f>AIRFLOW!K26</f>
        <v>3.0860247202822246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248.6783613333333</v>
      </c>
      <c r="C59" s="103">
        <f>AIRFLOW!C27</f>
        <v>1211.1766666666665</v>
      </c>
      <c r="D59" s="104">
        <f>AIRFLOW!D27</f>
        <v>10.6688</v>
      </c>
      <c r="E59" s="105">
        <f>AIRFLOW!E27</f>
        <v>19031</v>
      </c>
      <c r="F59" s="35">
        <f>25.4*AIRFLOW!F27</f>
        <v>260.62214418216075</v>
      </c>
      <c r="G59" s="36">
        <f>AIRFLOW!G27*0.472</f>
        <v>43.67347179205396</v>
      </c>
      <c r="H59" s="35">
        <f>AIRFLOW!H27</f>
        <v>1254.7836022074025</v>
      </c>
      <c r="I59" s="36">
        <f>AIRFLOW!I27</f>
        <v>111.42169560777012</v>
      </c>
      <c r="J59" s="37">
        <f>AIRFLOW!J27</f>
        <v>0.14935884129727897</v>
      </c>
      <c r="K59" s="38">
        <f>AIRFLOW!K27</f>
        <v>8.879825590261865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461.54085999999995</v>
      </c>
      <c r="C60" s="103">
        <f>AIRFLOW!C28</f>
        <v>1217.7</v>
      </c>
      <c r="D60" s="104">
        <f>AIRFLOW!D28</f>
        <v>10.733400000000001</v>
      </c>
      <c r="E60" s="105">
        <f>AIRFLOW!E28</f>
        <v>18924</v>
      </c>
      <c r="F60" s="35">
        <f>25.4*AIRFLOW!F28</f>
        <v>483.70822421353506</v>
      </c>
      <c r="G60" s="36">
        <f>AIRFLOW!G28*0.472</f>
        <v>41.32980649049803</v>
      </c>
      <c r="H60" s="35">
        <f>AIRFLOW!H28</f>
        <v>1261.5418001843557</v>
      </c>
      <c r="I60" s="36">
        <f>AIRFLOW!I28</f>
        <v>195.69428514402009</v>
      </c>
      <c r="J60" s="37">
        <f>AIRFLOW!J28</f>
        <v>0.2623247790134317</v>
      </c>
      <c r="K60" s="38">
        <f>AIRFLOW!K28</f>
        <v>15.513113858184298</v>
      </c>
      <c r="L60" s="2"/>
      <c r="M60" s="2"/>
    </row>
    <row r="61" spans="1:13" ht="15.75">
      <c r="A61" s="34">
        <f>AIRFLOW!A29*25.4</f>
        <v>25.4</v>
      </c>
      <c r="B61" s="102">
        <f>AIRFLOW!B29*25.4</f>
        <v>863.0081799999999</v>
      </c>
      <c r="C61" s="103">
        <f>AIRFLOW!C29</f>
        <v>1227.22</v>
      </c>
      <c r="D61" s="104">
        <f>AIRFLOW!D29</f>
        <v>10.8245</v>
      </c>
      <c r="E61" s="105">
        <f>AIRFLOW!E29</f>
        <v>18760</v>
      </c>
      <c r="F61" s="35">
        <f>25.4*AIRFLOW!F29</f>
        <v>904.4576339991974</v>
      </c>
      <c r="G61" s="36">
        <f>AIRFLOW!G29*0.472</f>
        <v>35.884756531562154</v>
      </c>
      <c r="H61" s="35">
        <f>AIRFLOW!H29</f>
        <v>1271.404556148678</v>
      </c>
      <c r="I61" s="36">
        <f>AIRFLOW!I29</f>
        <v>317.7049698430786</v>
      </c>
      <c r="J61" s="37">
        <f>AIRFLOW!J29</f>
        <v>0.42587797566096325</v>
      </c>
      <c r="K61" s="38">
        <f>AIRFLOW!K29</f>
        <v>24.99151870150502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1168.58542</v>
      </c>
      <c r="C62" s="103">
        <f>AIRFLOW!C30</f>
        <v>1231.28</v>
      </c>
      <c r="D62" s="104">
        <f>AIRFLOW!D30</f>
        <v>10.856533333333333</v>
      </c>
      <c r="E62" s="105">
        <f>AIRFLOW!E30</f>
        <v>18686</v>
      </c>
      <c r="F62" s="35">
        <f>25.4*AIRFLOW!F30</f>
        <v>1224.7114553411977</v>
      </c>
      <c r="G62" s="36">
        <f>AIRFLOW!G30*0.472</f>
        <v>31.88069343315837</v>
      </c>
      <c r="H62" s="35">
        <f>AIRFLOW!H30</f>
        <v>1275.6107314864034</v>
      </c>
      <c r="I62" s="36">
        <f>AIRFLOW!I30</f>
        <v>382.1991547347082</v>
      </c>
      <c r="J62" s="37">
        <f>AIRFLOW!J30</f>
        <v>0.5123313066148903</v>
      </c>
      <c r="K62" s="38">
        <f>AIRFLOW!K30</f>
        <v>29.962908388387905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1500.7073533333332</v>
      </c>
      <c r="C63" s="103">
        <f>AIRFLOW!C31</f>
        <v>1212.9766666666667</v>
      </c>
      <c r="D63" s="104">
        <f>AIRFLOW!D31</f>
        <v>10.6838</v>
      </c>
      <c r="E63" s="105">
        <f>AIRFLOW!E31</f>
        <v>18812</v>
      </c>
      <c r="F63" s="35">
        <f>25.4*AIRFLOW!F31</f>
        <v>1572.784886142173</v>
      </c>
      <c r="G63" s="36">
        <f>AIRFLOW!G31*0.472</f>
        <v>26.439713474773768</v>
      </c>
      <c r="H63" s="35">
        <f>AIRFLOW!H31</f>
        <v>1256.6484090073795</v>
      </c>
      <c r="I63" s="36">
        <f>AIRFLOW!I31</f>
        <v>407.0532320562609</v>
      </c>
      <c r="J63" s="37">
        <f>AIRFLOW!J31</f>
        <v>0.5456477641504839</v>
      </c>
      <c r="K63" s="38">
        <f>AIRFLOW!K31</f>
        <v>32.3934636609444</v>
      </c>
      <c r="L63" s="2"/>
      <c r="M63" s="2"/>
    </row>
    <row r="64" spans="1:13" ht="15.75">
      <c r="A64" s="34">
        <f>AIRFLOW!A32*25.4</f>
        <v>15.875</v>
      </c>
      <c r="B64" s="102">
        <f>AIRFLOW!B32*25.4</f>
        <v>1817.7154399999997</v>
      </c>
      <c r="C64" s="103">
        <f>AIRFLOW!C32</f>
        <v>1166.18</v>
      </c>
      <c r="D64" s="104">
        <f>AIRFLOW!D32</f>
        <v>10.240699999999999</v>
      </c>
      <c r="E64" s="105">
        <f>AIRFLOW!E32</f>
        <v>19274</v>
      </c>
      <c r="F64" s="35">
        <f>25.4*AIRFLOW!F32</f>
        <v>1905.018566737351</v>
      </c>
      <c r="G64" s="36">
        <f>AIRFLOW!G32*0.472</f>
        <v>20.13410614351039</v>
      </c>
      <c r="H64" s="35">
        <f>AIRFLOW!H32</f>
        <v>1208.1668855539065</v>
      </c>
      <c r="I64" s="36">
        <f>AIRFLOW!I32</f>
        <v>375.4523670600317</v>
      </c>
      <c r="J64" s="37">
        <f>AIRFLOW!J32</f>
        <v>0.5032873553083534</v>
      </c>
      <c r="K64" s="38">
        <f>AIRFLOW!K32</f>
        <v>31.078378848129518</v>
      </c>
      <c r="L64" s="2"/>
      <c r="M64" s="2"/>
    </row>
    <row r="65" spans="1:13" ht="15.75">
      <c r="A65" s="34">
        <f>AIRFLOW!A33*25.4</f>
        <v>12.7</v>
      </c>
      <c r="B65" s="102">
        <f>AIRFLOW!B33*25.4</f>
        <v>2119.735833333333</v>
      </c>
      <c r="C65" s="103">
        <f>AIRFLOW!C33</f>
        <v>1099.82</v>
      </c>
      <c r="D65" s="104">
        <f>AIRFLOW!D33</f>
        <v>9.608823333333333</v>
      </c>
      <c r="E65" s="105">
        <f>AIRFLOW!E33</f>
        <v>20053</v>
      </c>
      <c r="F65" s="35">
        <f>25.4*AIRFLOW!F33</f>
        <v>2221.5447094834994</v>
      </c>
      <c r="G65" s="36">
        <f>AIRFLOW!G33*0.472</f>
        <v>13.866286464630136</v>
      </c>
      <c r="H65" s="35">
        <f>AIRFLOW!H33</f>
        <v>1139.4176748614257</v>
      </c>
      <c r="I65" s="36">
        <f>AIRFLOW!I33</f>
        <v>301.5360658219021</v>
      </c>
      <c r="J65" s="37">
        <f>AIRFLOW!J33</f>
        <v>0.40420384158431916</v>
      </c>
      <c r="K65" s="38">
        <f>AIRFLOW!K33</f>
        <v>26.465801074894117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2419.8520733333335</v>
      </c>
      <c r="C66" s="103">
        <f>AIRFLOW!C34</f>
        <v>1023.2733333333332</v>
      </c>
      <c r="D66" s="104">
        <f>AIRFLOW!D34</f>
        <v>8.896836666666667</v>
      </c>
      <c r="E66" s="105">
        <f>AIRFLOW!E34</f>
        <v>21051</v>
      </c>
      <c r="F66" s="35">
        <f>25.4*AIRFLOW!F34</f>
        <v>2536.0752442405806</v>
      </c>
      <c r="G66" s="36">
        <f>AIRFLOW!G34*0.472</f>
        <v>8.335905365885878</v>
      </c>
      <c r="H66" s="35">
        <f>AIRFLOW!H34</f>
        <v>1060.1150390194462</v>
      </c>
      <c r="I66" s="36">
        <f>AIRFLOW!I34</f>
        <v>206.93805523434648</v>
      </c>
      <c r="J66" s="37">
        <f>AIRFLOW!J34</f>
        <v>0.277396856882502</v>
      </c>
      <c r="K66" s="38">
        <f>AIRFLOW!K34</f>
        <v>19.521407278958705</v>
      </c>
      <c r="L66" s="2"/>
      <c r="M66" s="2"/>
    </row>
    <row r="67" spans="1:13" ht="15.75">
      <c r="A67" s="34">
        <f>AIRFLOW!A35*25.4</f>
        <v>6.35</v>
      </c>
      <c r="B67" s="102">
        <f>AIRFLOW!B35*25.4</f>
        <v>2684.399</v>
      </c>
      <c r="C67" s="103">
        <f>AIRFLOW!C35</f>
        <v>955.5776666666667</v>
      </c>
      <c r="D67" s="104">
        <f>AIRFLOW!D35</f>
        <v>8.268966666666666</v>
      </c>
      <c r="E67" s="105">
        <f>AIRFLOW!E35</f>
        <v>22051</v>
      </c>
      <c r="F67" s="35">
        <f>25.4*AIRFLOW!F35</f>
        <v>2813.328105707887</v>
      </c>
      <c r="G67" s="36">
        <f>AIRFLOW!G35*0.472</f>
        <v>4.03226128210643</v>
      </c>
      <c r="H67" s="35">
        <f>AIRFLOW!H35</f>
        <v>989.9820726144641</v>
      </c>
      <c r="I67" s="36">
        <f>AIRFLOW!I35</f>
        <v>111.04353591660141</v>
      </c>
      <c r="J67" s="37">
        <f>AIRFLOW!J35</f>
        <v>0.14885192482118154</v>
      </c>
      <c r="K67" s="38">
        <f>AIRFLOW!K35</f>
        <v>11.217348868919183</v>
      </c>
      <c r="L67" s="2"/>
      <c r="M67" s="2"/>
    </row>
    <row r="68" spans="1:13" ht="15.75">
      <c r="A68" s="34">
        <f>AIRFLOW!A36*25.4</f>
        <v>0</v>
      </c>
      <c r="B68" s="102">
        <f>AIRFLOW!B36*25.4</f>
        <v>3029.8644</v>
      </c>
      <c r="C68" s="103">
        <f>AIRFLOW!C36</f>
        <v>893.4743333333334</v>
      </c>
      <c r="D68" s="104">
        <f>AIRFLOW!D36</f>
        <v>7.70268</v>
      </c>
      <c r="E68" s="105">
        <f>AIRFLOW!E36</f>
        <v>23054</v>
      </c>
      <c r="F68" s="35">
        <f>25.4*AIRFLOW!F36</f>
        <v>3175.385877063642</v>
      </c>
      <c r="G68" s="36">
        <f>AIRFLOW!G36*0.472</f>
        <v>0</v>
      </c>
      <c r="H68" s="35">
        <f>AIRFLOW!H36</f>
        <v>925.642784669336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407.00219892246355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0.8107591606902544</v>
      </c>
      <c r="C74" s="103">
        <f>AIRFLOW!C26</f>
        <v>1210.45</v>
      </c>
      <c r="D74" s="104">
        <f>AIRFLOW!D26</f>
        <v>10.655266666666666</v>
      </c>
      <c r="E74" s="108">
        <f>AIRFLOW!E26</f>
        <v>19091</v>
      </c>
      <c r="F74" s="41">
        <f>AIRFLOW!F26*(0.07355/0.2952998)</f>
        <v>0.8496991444751807</v>
      </c>
      <c r="G74" s="41">
        <f>AIRFLOW!G26*0.472*(0.001*3600)</f>
        <v>164.24335116943067</v>
      </c>
      <c r="H74" s="40">
        <f>AIRFLOW!H26</f>
        <v>1254.03077279556</v>
      </c>
      <c r="I74" s="42">
        <f>AIRFLOW!I26</f>
        <v>38.70132138505324</v>
      </c>
      <c r="J74" s="43">
        <f>AIRFLOW!J26</f>
        <v>0.051878446896854204</v>
      </c>
      <c r="K74" s="41">
        <f>AIRFLOW!K26</f>
        <v>3.0860247202822246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2.4385058653386604</v>
      </c>
      <c r="C75" s="103">
        <f>AIRFLOW!C27</f>
        <v>1211.1766666666665</v>
      </c>
      <c r="D75" s="104">
        <f>AIRFLOW!D27</f>
        <v>10.6688</v>
      </c>
      <c r="E75" s="108">
        <f>AIRFLOW!E27</f>
        <v>19031</v>
      </c>
      <c r="F75" s="41">
        <f>AIRFLOW!F27*(0.07355/0.2952998)</f>
        <v>2.555624959959673</v>
      </c>
      <c r="G75" s="41">
        <f>AIRFLOW!G27*0.472*(0.001*3600)</f>
        <v>157.22449845139425</v>
      </c>
      <c r="H75" s="40">
        <f>AIRFLOW!H27</f>
        <v>1254.7836022074025</v>
      </c>
      <c r="I75" s="42">
        <f>AIRFLOW!I27</f>
        <v>111.42169560777012</v>
      </c>
      <c r="J75" s="43">
        <f>AIRFLOW!J27</f>
        <v>0.14935884129727897</v>
      </c>
      <c r="K75" s="41">
        <f>AIRFLOW!K27</f>
        <v>8.879825590261865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4.525806299225398</v>
      </c>
      <c r="C76" s="103">
        <f>AIRFLOW!C28</f>
        <v>1217.7</v>
      </c>
      <c r="D76" s="104">
        <f>AIRFLOW!D28</f>
        <v>10.733400000000001</v>
      </c>
      <c r="E76" s="108">
        <f>AIRFLOW!E28</f>
        <v>18924</v>
      </c>
      <c r="F76" s="41">
        <f>AIRFLOW!F28*(0.07355/0.2952998)</f>
        <v>4.743176428914112</v>
      </c>
      <c r="G76" s="41">
        <f>AIRFLOW!G28*0.472*(0.001*3600)</f>
        <v>148.78730336579292</v>
      </c>
      <c r="H76" s="40">
        <f>AIRFLOW!H28</f>
        <v>1261.5418001843557</v>
      </c>
      <c r="I76" s="42">
        <f>AIRFLOW!I28</f>
        <v>195.69428514402009</v>
      </c>
      <c r="J76" s="43">
        <f>AIRFLOW!J28</f>
        <v>0.2623247790134317</v>
      </c>
      <c r="K76" s="41">
        <f>AIRFLOW!K28</f>
        <v>15.513113858184298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8.46253971387722</v>
      </c>
      <c r="C77" s="103">
        <f>AIRFLOW!C29</f>
        <v>1227.22</v>
      </c>
      <c r="D77" s="104">
        <f>AIRFLOW!D29</f>
        <v>10.8245</v>
      </c>
      <c r="E77" s="108">
        <f>AIRFLOW!E29</f>
        <v>18760</v>
      </c>
      <c r="F77" s="41">
        <f>AIRFLOW!F29*(0.07355/0.2952998)</f>
        <v>8.868987368390453</v>
      </c>
      <c r="G77" s="41">
        <f>AIRFLOW!G29*0.472*(0.001*3600)</f>
        <v>129.18512351362375</v>
      </c>
      <c r="H77" s="40">
        <f>AIRFLOW!H29</f>
        <v>1271.404556148678</v>
      </c>
      <c r="I77" s="42">
        <f>AIRFLOW!I29</f>
        <v>317.7049698430786</v>
      </c>
      <c r="J77" s="43">
        <f>AIRFLOW!J29</f>
        <v>0.42587797566096325</v>
      </c>
      <c r="K77" s="41">
        <f>AIRFLOW!K29</f>
        <v>24.99151870150502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11.458988170665881</v>
      </c>
      <c r="C78" s="103">
        <f>AIRFLOW!C30</f>
        <v>1231.28</v>
      </c>
      <c r="D78" s="104">
        <f>AIRFLOW!D30</f>
        <v>10.856533333333333</v>
      </c>
      <c r="E78" s="108">
        <f>AIRFLOW!E30</f>
        <v>18686</v>
      </c>
      <c r="F78" s="41">
        <f>AIRFLOW!F30*(0.07355/0.2952998)</f>
        <v>12.009352366585045</v>
      </c>
      <c r="G78" s="41">
        <f>AIRFLOW!G30*0.472*(0.001*3600)</f>
        <v>114.77049635937014</v>
      </c>
      <c r="H78" s="40">
        <f>AIRFLOW!H30</f>
        <v>1275.6107314864034</v>
      </c>
      <c r="I78" s="42">
        <f>AIRFLOW!I30</f>
        <v>382.1991547347082</v>
      </c>
      <c r="J78" s="43">
        <f>AIRFLOW!J30</f>
        <v>0.5123313066148903</v>
      </c>
      <c r="K78" s="41">
        <f>AIRFLOW!K30</f>
        <v>29.962908388387905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14.715730245443218</v>
      </c>
      <c r="C79" s="103">
        <f>AIRFLOW!C31</f>
        <v>1212.9766666666667</v>
      </c>
      <c r="D79" s="104">
        <f>AIRFLOW!D31</f>
        <v>10.6838</v>
      </c>
      <c r="E79" s="108">
        <f>AIRFLOW!E31</f>
        <v>18812</v>
      </c>
      <c r="F79" s="41">
        <f>AIRFLOW!F31*(0.07355/0.2952998)</f>
        <v>15.422512635238292</v>
      </c>
      <c r="G79" s="41">
        <f>AIRFLOW!G31*0.472*(0.001*3600)</f>
        <v>95.18296850918557</v>
      </c>
      <c r="H79" s="40">
        <f>AIRFLOW!H31</f>
        <v>1256.6484090073795</v>
      </c>
      <c r="I79" s="42">
        <f>AIRFLOW!I31</f>
        <v>407.0532320562609</v>
      </c>
      <c r="J79" s="43">
        <f>AIRFLOW!J31</f>
        <v>0.5456477641504839</v>
      </c>
      <c r="K79" s="41">
        <f>AIRFLOW!K31</f>
        <v>32.3934636609444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17.82426801508162</v>
      </c>
      <c r="C80" s="103">
        <f>AIRFLOW!C32</f>
        <v>1166.18</v>
      </c>
      <c r="D80" s="104">
        <f>AIRFLOW!D32</f>
        <v>10.240699999999999</v>
      </c>
      <c r="E80" s="108">
        <f>AIRFLOW!E32</f>
        <v>19274</v>
      </c>
      <c r="F80" s="41">
        <f>AIRFLOW!F32*(0.07355/0.2952998)</f>
        <v>18.68035048832132</v>
      </c>
      <c r="G80" s="41">
        <f>AIRFLOW!G32*0.472*(0.001*3600)</f>
        <v>72.48278211663741</v>
      </c>
      <c r="H80" s="40">
        <f>AIRFLOW!H32</f>
        <v>1208.1668855539065</v>
      </c>
      <c r="I80" s="42">
        <f>AIRFLOW!I32</f>
        <v>375.4523670600317</v>
      </c>
      <c r="J80" s="43">
        <f>AIRFLOW!J32</f>
        <v>0.5032873553083534</v>
      </c>
      <c r="K80" s="41">
        <f>AIRFLOW!K32</f>
        <v>31.078378848129518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20.78583852184571</v>
      </c>
      <c r="C81" s="103">
        <f>AIRFLOW!C33</f>
        <v>1099.82</v>
      </c>
      <c r="D81" s="104">
        <f>AIRFLOW!D33</f>
        <v>9.608823333333333</v>
      </c>
      <c r="E81" s="108">
        <f>AIRFLOW!E33</f>
        <v>20053</v>
      </c>
      <c r="F81" s="41">
        <f>AIRFLOW!F33*(0.07355/0.2952998)</f>
        <v>21.78416238205059</v>
      </c>
      <c r="G81" s="41">
        <f>AIRFLOW!G33*0.472*(0.001*3600)</f>
        <v>49.91863127266849</v>
      </c>
      <c r="H81" s="40">
        <f>AIRFLOW!H33</f>
        <v>1139.4176748614257</v>
      </c>
      <c r="I81" s="42">
        <f>AIRFLOW!I33</f>
        <v>301.5360658219021</v>
      </c>
      <c r="J81" s="43">
        <f>AIRFLOW!J33</f>
        <v>0.40420384158431916</v>
      </c>
      <c r="K81" s="41">
        <f>AIRFLOW!K33</f>
        <v>26.465801074894117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23.72873716248143</v>
      </c>
      <c r="C82" s="103">
        <f>AIRFLOW!C34</f>
        <v>1023.2733333333332</v>
      </c>
      <c r="D82" s="104">
        <f>AIRFLOW!D34</f>
        <v>8.896836666666667</v>
      </c>
      <c r="E82" s="108">
        <f>AIRFLOW!E34</f>
        <v>21051</v>
      </c>
      <c r="F82" s="41">
        <f>AIRFLOW!F34*(0.07355/0.2952998)</f>
        <v>24.868405617854958</v>
      </c>
      <c r="G82" s="41">
        <f>AIRFLOW!G34*0.472*(0.001*3600)</f>
        <v>30.009259317189162</v>
      </c>
      <c r="H82" s="40">
        <f>AIRFLOW!H34</f>
        <v>1060.1150390194462</v>
      </c>
      <c r="I82" s="42">
        <f>AIRFLOW!I34</f>
        <v>206.93805523434648</v>
      </c>
      <c r="J82" s="43">
        <f>AIRFLOW!J34</f>
        <v>0.277396856882502</v>
      </c>
      <c r="K82" s="41">
        <f>AIRFLOW!K34</f>
        <v>19.521407278958705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26.322848000574336</v>
      </c>
      <c r="C83" s="103">
        <f>AIRFLOW!C35</f>
        <v>955.5776666666667</v>
      </c>
      <c r="D83" s="104">
        <f>AIRFLOW!D35</f>
        <v>8.268966666666666</v>
      </c>
      <c r="E83" s="108">
        <f>AIRFLOW!E35</f>
        <v>22051</v>
      </c>
      <c r="F83" s="41">
        <f>AIRFLOW!F35*(0.07355/0.2952998)</f>
        <v>27.58710910795766</v>
      </c>
      <c r="G83" s="41">
        <f>AIRFLOW!G35*0.472*(0.001*3600)</f>
        <v>14.516140615583147</v>
      </c>
      <c r="H83" s="40">
        <f>AIRFLOW!H35</f>
        <v>989.9820726144641</v>
      </c>
      <c r="I83" s="42">
        <f>AIRFLOW!I35</f>
        <v>111.04353591660141</v>
      </c>
      <c r="J83" s="43">
        <f>AIRFLOW!J35</f>
        <v>0.14885192482118154</v>
      </c>
      <c r="K83" s="41">
        <f>AIRFLOW!K35</f>
        <v>11.217348868919183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29.710434277300564</v>
      </c>
      <c r="C84" s="103">
        <f>AIRFLOW!C36</f>
        <v>893.4743333333334</v>
      </c>
      <c r="D84" s="104">
        <f>AIRFLOW!D36</f>
        <v>7.70268</v>
      </c>
      <c r="E84" s="108">
        <f>AIRFLOW!E36</f>
        <v>23054</v>
      </c>
      <c r="F84" s="41">
        <f>AIRFLOW!F36*(0.07355/0.2952998)</f>
        <v>31.137397899908574</v>
      </c>
      <c r="G84" s="41">
        <f>AIRFLOW!G36*0.472*(0.001*3600)</f>
        <v>0</v>
      </c>
      <c r="H84" s="40">
        <f>AIRFLOW!H36</f>
        <v>925.642784669336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407.00219892246355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2020-05-21T21:59:20Z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-1679408528</vt:i4>
  </property>
  <property fmtid="{D5CDD505-2E9C-101B-9397-08002B2CF9AE}" pid="3" name="_EmailSubject">
    <vt:lpwstr>Global Tec  "TW 6-23-04 220, 230, 240" Motor AirFlow Data Sheets</vt:lpwstr>
  </property>
  <property fmtid="{D5CDD505-2E9C-101B-9397-08002B2CF9AE}" pid="4" name="_AuthorEmail">
    <vt:lpwstr>djohnson@electromtr.com</vt:lpwstr>
  </property>
  <property fmtid="{D5CDD505-2E9C-101B-9397-08002B2CF9AE}" pid="5" name="_AuthorEmailDisplayName">
    <vt:lpwstr>Don Johnson</vt:lpwstr>
  </property>
  <property fmtid="{D5CDD505-2E9C-101B-9397-08002B2CF9AE}" pid="6" name="_ReviewingToolsShownOnce">
    <vt:lpwstr/>
  </property>
</Properties>
</file>