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<sst xmlns="http://schemas.openxmlformats.org/spreadsheetml/2006/main" count="170" uniqueCount="117">
  <si>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</si>
  <si>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</si>
  <si>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</si>
  <si>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</si>
  <si>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</si>
  <si>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</si>
  <si>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</si>
  <si>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</si>
  <si>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</si>
  <si>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</si>
  <si>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</si>
  <si>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</si>
  <si>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</si>
  <si>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</si>
  <si>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</si>
  <si>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</si>
  <si>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</si>
  <si>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</si>
  <si>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</si>
  <si>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</si>
  <si>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</si>
  <si>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</si>
  <si>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</si>
  <si>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</si>
  <si>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</si>
  <si>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</si>
  <si>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</si>
  <si>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</si>
  <si>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</si>
  <si>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</si>
  <si>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</si>
  <si>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</si>
  <si>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</si>
  <si>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</si>
  <si>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</si>
  <si>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</si>
  <si>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</si>
  <si>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</si>
  <si>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</si>
  <si>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</si>
  <si>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</si>
  <si>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</si>
  <si>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</si>
  <si>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</si>
  <si>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</si>
  <si>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</si>
  <si>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</si>
  <si>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</si>
  <si>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</si>
  <si>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</si>
  <si>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</si>
  <si>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</si>
  <si>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</si>
  <si>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</si>
  <si>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</si>
  <si>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</si>
  <si>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</si>
  <si>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</si>
  <si>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</si>
  <si>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</si>
  <si>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</si>
  <si>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</si>
  <si>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</si>
  <si>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</si>
  <si>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</si>
  <si>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</si>
  <si>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</si>
  <si>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</si>
  <si>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</si>
  <si>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</si>
  <si>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</si>
  <si>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</si>
  <si>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</si>
  <si>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</si>
  <si>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</si>
  <si>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</si>
  <si>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</si>
  <si>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</si>
  <si>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</si>
  <si>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</si>
  <si>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</si>
  <si>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</si>
  <si>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</si>
  <si>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</si>
  <si>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</si>
  <si>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</si>
  <si>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</si>
  <si>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</si>
  <si>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</si>
  <si>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</si>
  <si>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</si>
  <si>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</si>
  <si>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</si>
  <si>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</si>
  <si>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</si>
  <si>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</si>
  <si>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</si>
  <si>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</si>
  <si>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</si>
  <si>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</si>
  <si>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</si>
  <si>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</si>
  <si>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</si>
  <si>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</si>
  <si>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</si>
  <si>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</si>
  <si>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</si>
  <si>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</si>
  <si>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</si>
  <si>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</si>
  <si>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</si>
  <si>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</si>
  <si>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</si>
  <si>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</si>
  <si>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</si>
  <si>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</si>
  <si>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LH6472-AL-OD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</si>
</sst>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3451278"/>
        <c:axId val="1129945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4586232"/>
        <c:axId val="42840633"/>
      </c:scatterChart>
      <c:valAx>
        <c:axId val="53451278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1299455"/>
        <c:crosses val="autoZero"/>
        <c:crossBetween val="midCat"/>
        <c:dispUnits/>
        <c:majorUnit val="10"/>
      </c:valAx>
      <c:valAx>
        <c:axId val="11299455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3451278"/>
        <c:crosses val="autoZero"/>
        <c:crossBetween val="midCat"/>
        <c:dispUnits/>
      </c:valAx>
      <c:valAx>
        <c:axId val="34586232"/>
        <c:scaling>
          <c:orientation val="minMax"/>
        </c:scaling>
        <c:axPos val="b"/>
        <c:delete val="1"/>
        <c:majorTickMark val="in"/>
        <c:minorTickMark val="none"/>
        <c:tickLblPos val="nextTo"/>
        <c:crossAx val="42840633"/>
        <c:crosses val="max"/>
        <c:crossBetween val="midCat"/>
        <c:dispUnits/>
      </c:valAx>
      <c:valAx>
        <c:axId val="4284063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58623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0021378"/>
        <c:axId val="47539219"/>
      </c:scatterChart>
      <c:valAx>
        <c:axId val="5002137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7539219"/>
        <c:crosses val="autoZero"/>
        <c:crossBetween val="midCat"/>
        <c:dispUnits/>
      </c:valAx>
      <c:valAx>
        <c:axId val="4753921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00213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5199788"/>
        <c:axId val="2547150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7916918"/>
        <c:axId val="49925671"/>
      </c:scatterChart>
      <c:valAx>
        <c:axId val="25199788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5471501"/>
        <c:crosses val="autoZero"/>
        <c:crossBetween val="midCat"/>
        <c:dispUnits/>
        <c:majorUnit val="5"/>
      </c:valAx>
      <c:valAx>
        <c:axId val="2547150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5199788"/>
        <c:crosses val="autoZero"/>
        <c:crossBetween val="midCat"/>
        <c:dispUnits/>
      </c:valAx>
      <c:valAx>
        <c:axId val="27916918"/>
        <c:scaling>
          <c:orientation val="minMax"/>
        </c:scaling>
        <c:axPos val="b"/>
        <c:delete val="1"/>
        <c:majorTickMark val="in"/>
        <c:minorTickMark val="none"/>
        <c:tickLblPos val="nextTo"/>
        <c:crossAx val="49925671"/>
        <c:crosses val="max"/>
        <c:crossBetween val="midCat"/>
        <c:dispUnits/>
      </c:valAx>
      <c:valAx>
        <c:axId val="49925671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91691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73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341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8" sqref="J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75">
        <v>-230</v>
      </c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5.735286666666667</v>
      </c>
      <c r="C26" s="127">
        <v>1514.1033333333332</v>
      </c>
      <c r="D26" s="128">
        <v>6.790416666666666</v>
      </c>
      <c r="E26" s="129">
        <v>21747</v>
      </c>
      <c r="F26" s="84">
        <v>5.94942255120566</v>
      </c>
      <c r="G26" s="84">
        <v>126.62394733422725</v>
      </c>
      <c r="H26" s="85">
        <v>1556.480704050134</v>
      </c>
      <c r="I26" s="86">
        <v>88.41333216425535</v>
      </c>
      <c r="J26" s="87">
        <v>0.11851653105128063</v>
      </c>
      <c r="K26" s="86">
        <v>5.6808043563551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16.500799999999998</v>
      </c>
      <c r="C27" s="127">
        <v>1502.3233333333335</v>
      </c>
      <c r="D27" s="128">
        <v>6.738343333333333</v>
      </c>
      <c r="E27" s="129">
        <v>21787</v>
      </c>
      <c r="F27" s="84">
        <v>17.116883137419634</v>
      </c>
      <c r="G27" s="84">
        <v>118.58023081159952</v>
      </c>
      <c r="H27" s="85">
        <v>1544.3710003792855</v>
      </c>
      <c r="I27" s="86">
        <v>238.21182101014583</v>
      </c>
      <c r="J27" s="87">
        <v>0.3193187949197665</v>
      </c>
      <c r="K27" s="86">
        <v>15.426929985571348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28.82143333333333</v>
      </c>
      <c r="C28" s="127">
        <v>1501.26</v>
      </c>
      <c r="D28" s="128">
        <v>6.737843333333333</v>
      </c>
      <c r="E28" s="129">
        <v>21806</v>
      </c>
      <c r="F28" s="84">
        <v>29.897526557475857</v>
      </c>
      <c r="G28" s="84">
        <v>108.80307144553201</v>
      </c>
      <c r="H28" s="85">
        <v>1543.2779060185042</v>
      </c>
      <c r="I28" s="86">
        <v>381.7780984395552</v>
      </c>
      <c r="J28" s="87">
        <v>0.51176688798868</v>
      </c>
      <c r="K28" s="86">
        <v>24.738447230683345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48.14239999999999</v>
      </c>
      <c r="C29" s="127">
        <v>1496.8</v>
      </c>
      <c r="D29" s="128">
        <v>6.7213199999999995</v>
      </c>
      <c r="E29" s="129">
        <v>21878</v>
      </c>
      <c r="F29" s="84">
        <v>49.939871688336986</v>
      </c>
      <c r="G29" s="84">
        <v>89.45769414068364</v>
      </c>
      <c r="H29" s="85">
        <v>1538.6930776337856</v>
      </c>
      <c r="I29" s="86">
        <v>524.3210483319959</v>
      </c>
      <c r="J29" s="87">
        <v>0.7028432283270724</v>
      </c>
      <c r="K29" s="86">
        <v>34.07962158566751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60.03796666666667</v>
      </c>
      <c r="C30" s="127">
        <v>1471.84</v>
      </c>
      <c r="D30" s="128">
        <v>6.605160000000001</v>
      </c>
      <c r="E30" s="129">
        <v>22122</v>
      </c>
      <c r="F30" s="84">
        <v>62.279577913896844</v>
      </c>
      <c r="G30" s="84">
        <v>76.55678186357716</v>
      </c>
      <c r="H30" s="85">
        <v>1513.034486494195</v>
      </c>
      <c r="I30" s="86">
        <v>559.5897614014872</v>
      </c>
      <c r="J30" s="87">
        <v>0.750120323594487</v>
      </c>
      <c r="K30" s="86">
        <v>36.985918841598526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70.85853333333334</v>
      </c>
      <c r="C31" s="127">
        <v>1420.4533333333336</v>
      </c>
      <c r="D31" s="128">
        <v>6.36082</v>
      </c>
      <c r="E31" s="129">
        <v>22649</v>
      </c>
      <c r="F31" s="84">
        <v>73.50414733562134</v>
      </c>
      <c r="G31" s="84">
        <v>60.909156353758675</v>
      </c>
      <c r="H31" s="85">
        <v>1460.2095878553157</v>
      </c>
      <c r="I31" s="86">
        <v>525.4471586553976</v>
      </c>
      <c r="J31" s="87">
        <v>0.704352759591686</v>
      </c>
      <c r="K31" s="86">
        <v>35.987597931491486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80.69403333333334</v>
      </c>
      <c r="C32" s="127">
        <v>1344.7033333333331</v>
      </c>
      <c r="D32" s="128">
        <v>6.00683</v>
      </c>
      <c r="E32" s="129">
        <v>23418</v>
      </c>
      <c r="F32" s="84">
        <v>83.70687108829338</v>
      </c>
      <c r="G32" s="84">
        <v>45.00179655923046</v>
      </c>
      <c r="H32" s="85">
        <v>1382.3394645049955</v>
      </c>
      <c r="I32" s="86">
        <v>442.10723854104725</v>
      </c>
      <c r="J32" s="87">
        <v>0.5926370489826369</v>
      </c>
      <c r="K32" s="86">
        <v>31.985790631609735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90.0945</v>
      </c>
      <c r="C33" s="127">
        <v>1259.5033333333333</v>
      </c>
      <c r="D33" s="128">
        <v>5.617286666666668</v>
      </c>
      <c r="E33" s="129">
        <v>24332</v>
      </c>
      <c r="F33" s="84">
        <v>93.45831885873736</v>
      </c>
      <c r="G33" s="84">
        <v>30.34893814903978</v>
      </c>
      <c r="H33" s="85">
        <v>1294.7548505188925</v>
      </c>
      <c r="I33" s="86">
        <v>332.88375958903276</v>
      </c>
      <c r="J33" s="87">
        <v>0.4462248788056739</v>
      </c>
      <c r="K33" s="86">
        <v>25.713267372288936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98.78993333333334</v>
      </c>
      <c r="C34" s="127">
        <v>1178.1633333333332</v>
      </c>
      <c r="D34" s="128">
        <v>5.232756666666667</v>
      </c>
      <c r="E34" s="129">
        <v>25402.666666666668</v>
      </c>
      <c r="F34" s="84">
        <v>102.47840977529232</v>
      </c>
      <c r="G34" s="84">
        <v>17.877360293120663</v>
      </c>
      <c r="H34" s="85">
        <v>1211.1382718612685</v>
      </c>
      <c r="I34" s="86">
        <v>215.01962129616223</v>
      </c>
      <c r="J34" s="87">
        <v>0.28823005535678586</v>
      </c>
      <c r="K34" s="86">
        <v>17.756642518924576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106.395</v>
      </c>
      <c r="C35" s="127">
        <v>1111.0666666666668</v>
      </c>
      <c r="D35" s="128">
        <v>4.9243266666666665</v>
      </c>
      <c r="E35" s="129">
        <v>26461</v>
      </c>
      <c r="F35" s="84">
        <v>110.36742348284703</v>
      </c>
      <c r="G35" s="84">
        <v>8.529286761526775</v>
      </c>
      <c r="H35" s="85">
        <v>1142.1636750331672</v>
      </c>
      <c r="I35" s="86">
        <v>110.48249464254575</v>
      </c>
      <c r="J35" s="87">
        <v>0.14809985877016854</v>
      </c>
      <c r="K35" s="86">
        <v>9.674949685830287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116.026</v>
      </c>
      <c r="C36" s="127">
        <v>1059.0833333333333</v>
      </c>
      <c r="D36" s="128">
        <v>4.67899</v>
      </c>
      <c r="E36" s="129">
        <v>27316.666666666668</v>
      </c>
      <c r="F36" s="84">
        <v>120.35801190864993</v>
      </c>
      <c r="G36" s="84">
        <v>0</v>
      </c>
      <c r="H36" s="85">
        <v>1088.725409966138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556.0036330779388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0.5941125239642353</v>
      </c>
      <c r="BD41" s="5">
        <f aca="true" t="shared" si="0" ref="BD41:BD50">IF(ISERR(($BE$21*0.4912-B26*0.03607)/($BE$21*0.4912)),0,($BE$21*0.4912-B26*0.03607)/($BE$21*0.4912))</f>
        <v>0.9852039093450385</v>
      </c>
      <c r="BF41">
        <f aca="true" t="shared" si="1" ref="BF41:BF50">(I26*63025)/(746*E26)</f>
        <v>0.3434728638206172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0.5831351021597363</v>
      </c>
      <c r="BD42" s="5">
        <f t="shared" si="0"/>
        <v>0.9574306661777926</v>
      </c>
      <c r="BF42">
        <f t="shared" si="1"/>
        <v>0.9237190549326794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0.5829798314957605</v>
      </c>
      <c r="BD43" s="5">
        <f t="shared" si="0"/>
        <v>0.9256454707165009</v>
      </c>
      <c r="BF43">
        <f t="shared" si="1"/>
        <v>1.4791391413137005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0.5794852030651119</v>
      </c>
      <c r="BD44" s="5">
        <f t="shared" si="0"/>
        <v>0.875800573511452</v>
      </c>
      <c r="BF44">
        <f t="shared" si="1"/>
        <v>2.024714071913051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0.5800390881463602</v>
      </c>
      <c r="BD45" s="5">
        <f t="shared" si="0"/>
        <v>0.8451119797197778</v>
      </c>
      <c r="BF45">
        <f t="shared" si="1"/>
        <v>2.137073202899491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0.5781799491862569</v>
      </c>
      <c r="BD46" s="5">
        <f t="shared" si="0"/>
        <v>0.8171967080615078</v>
      </c>
      <c r="BF46">
        <f t="shared" si="1"/>
        <v>1.9599908460976645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0.576430029506104</v>
      </c>
      <c r="BD47" s="5">
        <f t="shared" si="0"/>
        <v>0.7918227454167681</v>
      </c>
      <c r="BF47">
        <f t="shared" si="1"/>
        <v>1.5949675468498892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0.5748513502781974</v>
      </c>
      <c r="BD48" s="5">
        <f t="shared" si="0"/>
        <v>0.7675710967925884</v>
      </c>
      <c r="BF48">
        <f t="shared" si="1"/>
        <v>1.1558163318563044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0.5748460844857584</v>
      </c>
      <c r="BD49" s="5">
        <f t="shared" si="0"/>
        <v>0.7451383175154979</v>
      </c>
      <c r="BF49">
        <f t="shared" si="1"/>
        <v>0.715109932245752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0.5945671829593077</v>
      </c>
      <c r="BD50" s="5">
        <f t="shared" si="0"/>
        <v>0.7255185038292841</v>
      </c>
      <c r="BF50">
        <f t="shared" si="1"/>
        <v>0.35274530815123667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145.67628133333335</v>
      </c>
      <c r="C58" s="144">
        <f>AIRFLOW!C26</f>
        <v>1514.1033333333332</v>
      </c>
      <c r="D58" s="145">
        <f>AIRFLOW!D26</f>
        <v>6.790416666666666</v>
      </c>
      <c r="E58" s="146">
        <f>AIRFLOW!E26</f>
        <v>21747</v>
      </c>
      <c r="F58" s="74">
        <f>25.4*AIRFLOW!F26</f>
        <v>151.11533280062375</v>
      </c>
      <c r="G58" s="75">
        <f>AIRFLOW!G26*0.472</f>
        <v>59.76650314175526</v>
      </c>
      <c r="H58" s="74">
        <f>AIRFLOW!H26</f>
        <v>1556.480704050134</v>
      </c>
      <c r="I58" s="75">
        <f>AIRFLOW!I26</f>
        <v>88.41333216425535</v>
      </c>
      <c r="J58" s="76">
        <f>AIRFLOW!J26</f>
        <v>0.11851653105128063</v>
      </c>
      <c r="K58" s="77">
        <f>AIRFLOW!K26</f>
        <v>5.6808043563551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419.12031999999994</v>
      </c>
      <c r="C59" s="144">
        <f>AIRFLOW!C27</f>
        <v>1502.3233333333335</v>
      </c>
      <c r="D59" s="145">
        <f>AIRFLOW!D27</f>
        <v>6.738343333333333</v>
      </c>
      <c r="E59" s="146">
        <f>AIRFLOW!E27</f>
        <v>21787</v>
      </c>
      <c r="F59" s="74">
        <f>25.4*AIRFLOW!F27</f>
        <v>434.7688316904587</v>
      </c>
      <c r="G59" s="75">
        <f>AIRFLOW!G27*0.472</f>
        <v>55.96986894307497</v>
      </c>
      <c r="H59" s="74">
        <f>AIRFLOW!H27</f>
        <v>1544.3710003792855</v>
      </c>
      <c r="I59" s="75">
        <f>AIRFLOW!I27</f>
        <v>238.21182101014583</v>
      </c>
      <c r="J59" s="76">
        <f>AIRFLOW!J27</f>
        <v>0.3193187949197665</v>
      </c>
      <c r="K59" s="77">
        <f>AIRFLOW!K27</f>
        <v>15.426929985571348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732.0644066666666</v>
      </c>
      <c r="C60" s="144">
        <f>AIRFLOW!C28</f>
        <v>1501.26</v>
      </c>
      <c r="D60" s="145">
        <f>AIRFLOW!D28</f>
        <v>6.737843333333333</v>
      </c>
      <c r="E60" s="146">
        <f>AIRFLOW!E28</f>
        <v>21806</v>
      </c>
      <c r="F60" s="74">
        <f>25.4*AIRFLOW!F28</f>
        <v>759.3971745598867</v>
      </c>
      <c r="G60" s="75">
        <f>AIRFLOW!G28*0.472</f>
        <v>51.355049722291106</v>
      </c>
      <c r="H60" s="74">
        <f>AIRFLOW!H28</f>
        <v>1543.2779060185042</v>
      </c>
      <c r="I60" s="75">
        <f>AIRFLOW!I28</f>
        <v>381.7780984395552</v>
      </c>
      <c r="J60" s="76">
        <f>AIRFLOW!J28</f>
        <v>0.51176688798868</v>
      </c>
      <c r="K60" s="77">
        <f>AIRFLOW!K28</f>
        <v>24.738447230683345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1222.8169599999997</v>
      </c>
      <c r="C61" s="144">
        <f>AIRFLOW!C29</f>
        <v>1496.8</v>
      </c>
      <c r="D61" s="145">
        <f>AIRFLOW!D29</f>
        <v>6.7213199999999995</v>
      </c>
      <c r="E61" s="146">
        <f>AIRFLOW!E29</f>
        <v>21878</v>
      </c>
      <c r="F61" s="74">
        <f>25.4*AIRFLOW!F29</f>
        <v>1268.4727408837593</v>
      </c>
      <c r="G61" s="75">
        <f>AIRFLOW!G29*0.472</f>
        <v>42.22403163440268</v>
      </c>
      <c r="H61" s="74">
        <f>AIRFLOW!H29</f>
        <v>1538.6930776337856</v>
      </c>
      <c r="I61" s="75">
        <f>AIRFLOW!I29</f>
        <v>524.3210483319959</v>
      </c>
      <c r="J61" s="76">
        <f>AIRFLOW!J29</f>
        <v>0.7028432283270724</v>
      </c>
      <c r="K61" s="77">
        <f>AIRFLOW!K29</f>
        <v>34.07962158566751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1524.9643533333333</v>
      </c>
      <c r="C62" s="144">
        <f>AIRFLOW!C30</f>
        <v>1471.84</v>
      </c>
      <c r="D62" s="145">
        <f>AIRFLOW!D30</f>
        <v>6.605160000000001</v>
      </c>
      <c r="E62" s="146">
        <f>AIRFLOW!E30</f>
        <v>22122</v>
      </c>
      <c r="F62" s="74">
        <f>25.4*AIRFLOW!F30</f>
        <v>1581.9012790129798</v>
      </c>
      <c r="G62" s="75">
        <f>AIRFLOW!G30*0.472</f>
        <v>36.13480103960842</v>
      </c>
      <c r="H62" s="74">
        <f>AIRFLOW!H30</f>
        <v>1513.034486494195</v>
      </c>
      <c r="I62" s="75">
        <f>AIRFLOW!I30</f>
        <v>559.5897614014872</v>
      </c>
      <c r="J62" s="76">
        <f>AIRFLOW!J30</f>
        <v>0.750120323594487</v>
      </c>
      <c r="K62" s="77">
        <f>AIRFLOW!K30</f>
        <v>36.985918841598526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1799.8067466666669</v>
      </c>
      <c r="C63" s="144">
        <f>AIRFLOW!C31</f>
        <v>1420.4533333333336</v>
      </c>
      <c r="D63" s="145">
        <f>AIRFLOW!D31</f>
        <v>6.36082</v>
      </c>
      <c r="E63" s="146">
        <f>AIRFLOW!E31</f>
        <v>22649</v>
      </c>
      <c r="F63" s="74">
        <f>25.4*AIRFLOW!F31</f>
        <v>1867.0053423247819</v>
      </c>
      <c r="G63" s="75">
        <f>AIRFLOW!G31*0.472</f>
        <v>28.749121798974095</v>
      </c>
      <c r="H63" s="74">
        <f>AIRFLOW!H31</f>
        <v>1460.2095878553157</v>
      </c>
      <c r="I63" s="75">
        <f>AIRFLOW!I31</f>
        <v>525.4471586553976</v>
      </c>
      <c r="J63" s="76">
        <f>AIRFLOW!J31</f>
        <v>0.704352759591686</v>
      </c>
      <c r="K63" s="77">
        <f>AIRFLOW!K31</f>
        <v>35.987597931491486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2049.6284466666666</v>
      </c>
      <c r="C64" s="144">
        <f>AIRFLOW!C32</f>
        <v>1344.7033333333331</v>
      </c>
      <c r="D64" s="145">
        <f>AIRFLOW!D32</f>
        <v>6.00683</v>
      </c>
      <c r="E64" s="146">
        <f>AIRFLOW!E32</f>
        <v>23418</v>
      </c>
      <c r="F64" s="74">
        <f>25.4*AIRFLOW!F32</f>
        <v>2126.1545256426516</v>
      </c>
      <c r="G64" s="75">
        <f>AIRFLOW!G32*0.472</f>
        <v>21.24084797595678</v>
      </c>
      <c r="H64" s="74">
        <f>AIRFLOW!H32</f>
        <v>1382.3394645049955</v>
      </c>
      <c r="I64" s="75">
        <f>AIRFLOW!I32</f>
        <v>442.10723854104725</v>
      </c>
      <c r="J64" s="76">
        <f>AIRFLOW!J32</f>
        <v>0.5926370489826369</v>
      </c>
      <c r="K64" s="77">
        <f>AIRFLOW!K32</f>
        <v>31.985790631609735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2288.4003</v>
      </c>
      <c r="C65" s="144">
        <f>AIRFLOW!C33</f>
        <v>1259.5033333333333</v>
      </c>
      <c r="D65" s="145">
        <f>AIRFLOW!D33</f>
        <v>5.617286666666668</v>
      </c>
      <c r="E65" s="146">
        <f>AIRFLOW!E33</f>
        <v>24332</v>
      </c>
      <c r="F65" s="74">
        <f>25.4*AIRFLOW!F33</f>
        <v>2373.8412990119286</v>
      </c>
      <c r="G65" s="75">
        <f>AIRFLOW!G33*0.472</f>
        <v>14.324698806346774</v>
      </c>
      <c r="H65" s="74">
        <f>AIRFLOW!H33</f>
        <v>1294.7548505188925</v>
      </c>
      <c r="I65" s="75">
        <f>AIRFLOW!I33</f>
        <v>332.88375958903276</v>
      </c>
      <c r="J65" s="76">
        <f>AIRFLOW!J33</f>
        <v>0.4462248788056739</v>
      </c>
      <c r="K65" s="77">
        <f>AIRFLOW!K33</f>
        <v>25.713267372288936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2509.2643066666665</v>
      </c>
      <c r="C66" s="144">
        <f>AIRFLOW!C34</f>
        <v>1178.1633333333332</v>
      </c>
      <c r="D66" s="145">
        <f>AIRFLOW!D34</f>
        <v>5.232756666666667</v>
      </c>
      <c r="E66" s="146">
        <f>AIRFLOW!E34</f>
        <v>25402.666666666668</v>
      </c>
      <c r="F66" s="74">
        <f>25.4*AIRFLOW!F34</f>
        <v>2602.9516082924247</v>
      </c>
      <c r="G66" s="75">
        <f>AIRFLOW!G34*0.472</f>
        <v>8.438114058352953</v>
      </c>
      <c r="H66" s="74">
        <f>AIRFLOW!H34</f>
        <v>1211.1382718612685</v>
      </c>
      <c r="I66" s="75">
        <f>AIRFLOW!I34</f>
        <v>215.01962129616223</v>
      </c>
      <c r="J66" s="76">
        <f>AIRFLOW!J34</f>
        <v>0.28823005535678586</v>
      </c>
      <c r="K66" s="77">
        <f>AIRFLOW!K34</f>
        <v>17.756642518924576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2702.4329999999995</v>
      </c>
      <c r="C67" s="144">
        <f>AIRFLOW!C35</f>
        <v>1111.0666666666668</v>
      </c>
      <c r="D67" s="145">
        <f>AIRFLOW!D35</f>
        <v>4.9243266666666665</v>
      </c>
      <c r="E67" s="146">
        <f>AIRFLOW!E35</f>
        <v>26461</v>
      </c>
      <c r="F67" s="74">
        <f>25.4*AIRFLOW!F35</f>
        <v>2803.3325564643146</v>
      </c>
      <c r="G67" s="75">
        <f>AIRFLOW!G35*0.472</f>
        <v>4.025823351440637</v>
      </c>
      <c r="H67" s="74">
        <f>AIRFLOW!H35</f>
        <v>1142.1636750331672</v>
      </c>
      <c r="I67" s="75">
        <f>AIRFLOW!I35</f>
        <v>110.48249464254575</v>
      </c>
      <c r="J67" s="76">
        <f>AIRFLOW!J35</f>
        <v>0.14809985877016854</v>
      </c>
      <c r="K67" s="77">
        <f>AIRFLOW!K35</f>
        <v>9.674949685830287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2947.0604</v>
      </c>
      <c r="C68" s="144">
        <f>AIRFLOW!C36</f>
        <v>1059.0833333333333</v>
      </c>
      <c r="D68" s="145">
        <f>AIRFLOW!D36</f>
        <v>4.67899</v>
      </c>
      <c r="E68" s="146">
        <f>AIRFLOW!E36</f>
        <v>27316.666666666668</v>
      </c>
      <c r="F68" s="74">
        <f>25.4*AIRFLOW!F36</f>
        <v>3057.093502479708</v>
      </c>
      <c r="G68" s="75">
        <f>AIRFLOW!G36*0.472</f>
        <v>0</v>
      </c>
      <c r="H68" s="74">
        <f>AIRFLOW!H36</f>
        <v>1088.725409966138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556.0036330779388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1.4284816120205073</v>
      </c>
      <c r="C74" s="144">
        <f>AIRFLOW!C26</f>
        <v>1514.1033333333332</v>
      </c>
      <c r="D74" s="145">
        <f>AIRFLOW!D26</f>
        <v>6.790416666666666</v>
      </c>
      <c r="E74" s="149">
        <f>AIRFLOW!E26</f>
        <v>21747</v>
      </c>
      <c r="F74" s="80">
        <f>AIRFLOW!F26*(0.07355/0.2952998)</f>
        <v>1.4818162038754388</v>
      </c>
      <c r="G74" s="80">
        <f>AIRFLOW!G26*0.472*(0.001*3600)</f>
        <v>215.15941131031894</v>
      </c>
      <c r="H74" s="79">
        <f>AIRFLOW!H26</f>
        <v>1556.480704050134</v>
      </c>
      <c r="I74" s="81">
        <f>AIRFLOW!I26</f>
        <v>88.41333216425535</v>
      </c>
      <c r="J74" s="82">
        <f>AIRFLOW!J26</f>
        <v>0.11851653105128063</v>
      </c>
      <c r="K74" s="80">
        <f>AIRFLOW!K26</f>
        <v>5.6808043563551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4.109836308727605</v>
      </c>
      <c r="C75" s="144">
        <f>AIRFLOW!C27</f>
        <v>1502.3233333333335</v>
      </c>
      <c r="D75" s="145">
        <f>AIRFLOW!D27</f>
        <v>6.738343333333333</v>
      </c>
      <c r="E75" s="149">
        <f>AIRFLOW!E27</f>
        <v>21787</v>
      </c>
      <c r="F75" s="80">
        <f>AIRFLOW!F27*(0.07355/0.2952998)</f>
        <v>4.26328346567527</v>
      </c>
      <c r="G75" s="80">
        <f>AIRFLOW!G27*0.472*(0.001*3600)</f>
        <v>201.4915281950699</v>
      </c>
      <c r="H75" s="79">
        <f>AIRFLOW!H27</f>
        <v>1544.3710003792855</v>
      </c>
      <c r="I75" s="81">
        <f>AIRFLOW!I27</f>
        <v>238.21182101014583</v>
      </c>
      <c r="J75" s="82">
        <f>AIRFLOW!J27</f>
        <v>0.3193187949197665</v>
      </c>
      <c r="K75" s="80">
        <f>AIRFLOW!K27</f>
        <v>15.426929985571348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7.178523052391728</v>
      </c>
      <c r="C76" s="144">
        <f>AIRFLOW!C28</f>
        <v>1501.26</v>
      </c>
      <c r="D76" s="145">
        <f>AIRFLOW!D28</f>
        <v>6.737843333333333</v>
      </c>
      <c r="E76" s="149">
        <f>AIRFLOW!E28</f>
        <v>21806</v>
      </c>
      <c r="F76" s="80">
        <f>AIRFLOW!F28*(0.07355/0.2952998)</f>
        <v>7.446544421304551</v>
      </c>
      <c r="G76" s="80">
        <f>AIRFLOW!G28*0.472*(0.001*3600)</f>
        <v>184.878179000248</v>
      </c>
      <c r="H76" s="79">
        <f>AIRFLOW!H28</f>
        <v>1543.2779060185042</v>
      </c>
      <c r="I76" s="81">
        <f>AIRFLOW!I28</f>
        <v>381.7780984395552</v>
      </c>
      <c r="J76" s="82">
        <f>AIRFLOW!J28</f>
        <v>0.51176688798868</v>
      </c>
      <c r="K76" s="80">
        <f>AIRFLOW!K28</f>
        <v>24.738447230683345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11.990775205401423</v>
      </c>
      <c r="C77" s="144">
        <f>AIRFLOW!C29</f>
        <v>1496.8</v>
      </c>
      <c r="D77" s="145">
        <f>AIRFLOW!D29</f>
        <v>6.7213199999999995</v>
      </c>
      <c r="E77" s="149">
        <f>AIRFLOW!E29</f>
        <v>21878</v>
      </c>
      <c r="F77" s="80">
        <f>AIRFLOW!F29*(0.07355/0.2952998)</f>
        <v>12.438469523776128</v>
      </c>
      <c r="G77" s="80">
        <f>AIRFLOW!G29*0.472*(0.001*3600)</f>
        <v>152.00651388384964</v>
      </c>
      <c r="H77" s="79">
        <f>AIRFLOW!H29</f>
        <v>1538.6930776337856</v>
      </c>
      <c r="I77" s="81">
        <f>AIRFLOW!I29</f>
        <v>524.3210483319959</v>
      </c>
      <c r="J77" s="82">
        <f>AIRFLOW!J29</f>
        <v>0.7028432283270724</v>
      </c>
      <c r="K77" s="80">
        <f>AIRFLOW!K29</f>
        <v>34.07962158566751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14.953591056727209</v>
      </c>
      <c r="C78" s="144">
        <f>AIRFLOW!C30</f>
        <v>1471.84</v>
      </c>
      <c r="D78" s="145">
        <f>AIRFLOW!D30</f>
        <v>6.605160000000001</v>
      </c>
      <c r="E78" s="149">
        <f>AIRFLOW!E30</f>
        <v>22122</v>
      </c>
      <c r="F78" s="80">
        <f>AIRFLOW!F30*(0.07355/0.2952998)</f>
        <v>15.511906731962274</v>
      </c>
      <c r="G78" s="80">
        <f>AIRFLOW!G30*0.472*(0.001*3600)</f>
        <v>130.08528374259032</v>
      </c>
      <c r="H78" s="79">
        <f>AIRFLOW!H30</f>
        <v>1513.034486494195</v>
      </c>
      <c r="I78" s="81">
        <f>AIRFLOW!I30</f>
        <v>559.5897614014872</v>
      </c>
      <c r="J78" s="82">
        <f>AIRFLOW!J30</f>
        <v>0.750120323594487</v>
      </c>
      <c r="K78" s="80">
        <f>AIRFLOW!K30</f>
        <v>36.985918841598526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17.648657827288293</v>
      </c>
      <c r="C79" s="144">
        <f>AIRFLOW!C31</f>
        <v>1420.4533333333336</v>
      </c>
      <c r="D79" s="145">
        <f>AIRFLOW!D31</f>
        <v>6.36082</v>
      </c>
      <c r="E79" s="149">
        <f>AIRFLOW!E31</f>
        <v>22649</v>
      </c>
      <c r="F79" s="80">
        <f>AIRFLOW!F31*(0.07355/0.2952998)</f>
        <v>18.307598029307673</v>
      </c>
      <c r="G79" s="80">
        <f>AIRFLOW!G31*0.472*(0.001*3600)</f>
        <v>103.49683847630675</v>
      </c>
      <c r="H79" s="79">
        <f>AIRFLOW!H31</f>
        <v>1460.2095878553157</v>
      </c>
      <c r="I79" s="81">
        <f>AIRFLOW!I31</f>
        <v>525.4471586553976</v>
      </c>
      <c r="J79" s="82">
        <f>AIRFLOW!J31</f>
        <v>0.704352759591686</v>
      </c>
      <c r="K79" s="80">
        <f>AIRFLOW!K31</f>
        <v>35.987597931491486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20.09837511460105</v>
      </c>
      <c r="C80" s="144">
        <f>AIRFLOW!C32</f>
        <v>1344.7033333333331</v>
      </c>
      <c r="D80" s="145">
        <f>AIRFLOW!D32</f>
        <v>6.00683</v>
      </c>
      <c r="E80" s="149">
        <f>AIRFLOW!E32</f>
        <v>23418</v>
      </c>
      <c r="F80" s="80">
        <f>AIRFLOW!F32*(0.07355/0.2952998)</f>
        <v>20.8487793372836</v>
      </c>
      <c r="G80" s="80">
        <f>AIRFLOW!G32*0.472*(0.001*3600)</f>
        <v>76.4670527134444</v>
      </c>
      <c r="H80" s="79">
        <f>AIRFLOW!H32</f>
        <v>1382.3394645049955</v>
      </c>
      <c r="I80" s="81">
        <f>AIRFLOW!I32</f>
        <v>442.10723854104725</v>
      </c>
      <c r="J80" s="82">
        <f>AIRFLOW!J32</f>
        <v>0.5926370489826369</v>
      </c>
      <c r="K80" s="80">
        <f>AIRFLOW!K32</f>
        <v>31.985790631609735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22.439739122749153</v>
      </c>
      <c r="C81" s="144">
        <f>AIRFLOW!C33</f>
        <v>1259.5033333333333</v>
      </c>
      <c r="D81" s="145">
        <f>AIRFLOW!D33</f>
        <v>5.617286666666668</v>
      </c>
      <c r="E81" s="149">
        <f>AIRFLOW!E33</f>
        <v>24332</v>
      </c>
      <c r="F81" s="80">
        <f>AIRFLOW!F33*(0.07355/0.2952998)</f>
        <v>23.277561827201147</v>
      </c>
      <c r="G81" s="80">
        <f>AIRFLOW!G33*0.472*(0.001*3600)</f>
        <v>51.568915702848386</v>
      </c>
      <c r="H81" s="79">
        <f>AIRFLOW!H33</f>
        <v>1294.7548505188925</v>
      </c>
      <c r="I81" s="81">
        <f>AIRFLOW!I33</f>
        <v>332.88375958903276</v>
      </c>
      <c r="J81" s="82">
        <f>AIRFLOW!J33</f>
        <v>0.4462248788056739</v>
      </c>
      <c r="K81" s="80">
        <f>AIRFLOW!K33</f>
        <v>25.713267372288936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24.605501245401</v>
      </c>
      <c r="C82" s="144">
        <f>AIRFLOW!C34</f>
        <v>1178.1633333333332</v>
      </c>
      <c r="D82" s="145">
        <f>AIRFLOW!D34</f>
        <v>5.232756666666667</v>
      </c>
      <c r="E82" s="149">
        <f>AIRFLOW!E34</f>
        <v>25402.666666666668</v>
      </c>
      <c r="F82" s="80">
        <f>AIRFLOW!F34*(0.07355/0.2952998)</f>
        <v>25.5241860609887</v>
      </c>
      <c r="G82" s="80">
        <f>AIRFLOW!G34*0.472*(0.001*3600)</f>
        <v>30.377210610070634</v>
      </c>
      <c r="H82" s="79">
        <f>AIRFLOW!H34</f>
        <v>1211.1382718612685</v>
      </c>
      <c r="I82" s="81">
        <f>AIRFLOW!I34</f>
        <v>215.01962129616223</v>
      </c>
      <c r="J82" s="82">
        <f>AIRFLOW!J34</f>
        <v>0.28823005535678586</v>
      </c>
      <c r="K82" s="80">
        <f>AIRFLOW!K34</f>
        <v>17.756642518924576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26.499686928335205</v>
      </c>
      <c r="C83" s="144">
        <f>AIRFLOW!C35</f>
        <v>1111.0666666666668</v>
      </c>
      <c r="D83" s="145">
        <f>AIRFLOW!D35</f>
        <v>4.9243266666666665</v>
      </c>
      <c r="E83" s="149">
        <f>AIRFLOW!E35</f>
        <v>26461</v>
      </c>
      <c r="F83" s="80">
        <f>AIRFLOW!F35*(0.07355/0.2952998)</f>
        <v>27.489094124558836</v>
      </c>
      <c r="G83" s="80">
        <f>AIRFLOW!G35*0.472*(0.001*3600)</f>
        <v>14.492964065186294</v>
      </c>
      <c r="H83" s="79">
        <f>AIRFLOW!H35</f>
        <v>1142.1636750331672</v>
      </c>
      <c r="I83" s="81">
        <f>AIRFLOW!I35</f>
        <v>110.48249464254575</v>
      </c>
      <c r="J83" s="82">
        <f>AIRFLOW!J35</f>
        <v>0.14809985877016854</v>
      </c>
      <c r="K83" s="80">
        <f>AIRFLOW!K35</f>
        <v>9.674949685830287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28.898469623074583</v>
      </c>
      <c r="C84" s="144">
        <f>AIRFLOW!C36</f>
        <v>1059.0833333333333</v>
      </c>
      <c r="D84" s="145">
        <f>AIRFLOW!D36</f>
        <v>4.67899</v>
      </c>
      <c r="E84" s="149">
        <f>AIRFLOW!E36</f>
        <v>27316.666666666668</v>
      </c>
      <c r="F84" s="80">
        <f>AIRFLOW!F36*(0.07355/0.2952998)</f>
        <v>29.97743911740273</v>
      </c>
      <c r="G84" s="80">
        <f>AIRFLOW!G36*0.472*(0.001*3600)</f>
        <v>0</v>
      </c>
      <c r="H84" s="79">
        <f>AIRFLOW!H36</f>
        <v>1088.725409966138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556.0036330779388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108.32 in H2O, 2751 mm H2O or 26.98 kPa, Maximum open watts = 1759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108.32221071778494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2751.3841522317375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26.97969520566246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1758.8231955766512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2010-11-23T23:24:33Z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-1966278999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