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<sst xmlns="http://schemas.openxmlformats.org/spreadsheetml/2006/main" count="78" uniqueCount="30">
  <si>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</si>
  <si>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</si>
  <si>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</si>
  <si>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</si>
  <si>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</si>
  <si>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</si>
  <si>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</si>
  <si>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</si>
  <si>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</si>
  <si>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</si>
  <si>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</si>
  <si>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</si>
  <si>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</si>
  <si>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</si>
  <si>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</si>
  <si>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</si>
  <si>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</si>
  <si>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</si>
  <si>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</si>
  <si>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</si>
  <si>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</si>
  <si>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</si>
  <si>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</si>
  <si>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</si>
  <si>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</si>
  <si>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99.98 inH20, 2539 mmH20 or 24.90 Pa, Maximum open watts = 1399 watts.</t>
  </si>
  <si>
    <t>LIGHTHOUSE</t>
  </si>
  <si>
    <t>VACUUM</t>
  </si>
  <si>
    <t>MOTORS</t>
  </si>
  <si>
    <t>LH6472-230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</si>
</sst>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111.79416541353302</c:v>
                </c:pt>
                <c:pt idx="1">
                  <c:v>103.03559373358497</c:v>
                </c:pt>
                <c:pt idx="2">
                  <c:v>95.03527430028505</c:v>
                </c:pt>
                <c:pt idx="3">
                  <c:v>79.79225180247242</c:v>
                </c:pt>
                <c:pt idx="4">
                  <c:v>69.42206203710134</c:v>
                </c:pt>
                <c:pt idx="5">
                  <c:v>56.232370844378316</c:v>
                </c:pt>
                <c:pt idx="6">
                  <c:v>42.09131025734466</c:v>
                </c:pt>
                <c:pt idx="7">
                  <c:v>28.57863162834098</c:v>
                </c:pt>
                <c:pt idx="8">
                  <c:v>16.92884548564525</c:v>
                </c:pt>
                <c:pt idx="9">
                  <c:v>8.137105580086551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4.60178192411793</c:v>
                </c:pt>
                <c:pt idx="1">
                  <c:v>12.812482394439694</c:v>
                </c:pt>
                <c:pt idx="2">
                  <c:v>22.58342375931607</c:v>
                </c:pt>
                <c:pt idx="3">
                  <c:v>39.38307637771994</c:v>
                </c:pt>
                <c:pt idx="4">
                  <c:v>50.99778980811517</c:v>
                </c:pt>
                <c:pt idx="5">
                  <c:v>62.40774473391232</c:v>
                </c:pt>
                <c:pt idx="6">
                  <c:v>72.96662287892497</c:v>
                </c:pt>
                <c:pt idx="7">
                  <c:v>82.67442424315308</c:v>
                </c:pt>
                <c:pt idx="8">
                  <c:v>91.1845617015741</c:v>
                </c:pt>
                <c:pt idx="9">
                  <c:v>99.25345456311881</c:v>
                </c:pt>
                <c:pt idx="10">
                  <c:v>111.08858017547747</c:v>
                </c:pt>
              </c:numCache>
            </c:numRef>
          </c:yVal>
          <c:smooth val="0"/>
        </c:ser>
        <c:axId val="50444685"/>
        <c:axId val="5134898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111.79416541353302</c:v>
                </c:pt>
                <c:pt idx="1">
                  <c:v>103.03559373358497</c:v>
                </c:pt>
                <c:pt idx="2">
                  <c:v>95.03527430028505</c:v>
                </c:pt>
                <c:pt idx="3">
                  <c:v>79.79225180247242</c:v>
                </c:pt>
                <c:pt idx="4">
                  <c:v>69.42206203710134</c:v>
                </c:pt>
                <c:pt idx="5">
                  <c:v>56.232370844378316</c:v>
                </c:pt>
                <c:pt idx="6">
                  <c:v>42.09131025734466</c:v>
                </c:pt>
                <c:pt idx="7">
                  <c:v>28.57863162834098</c:v>
                </c:pt>
                <c:pt idx="8">
                  <c:v>16.92884548564525</c:v>
                </c:pt>
                <c:pt idx="9">
                  <c:v>8.137105580086551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60.37304338460212</c:v>
                </c:pt>
                <c:pt idx="1">
                  <c:v>154.92391266599932</c:v>
                </c:pt>
                <c:pt idx="2">
                  <c:v>251.86772152047135</c:v>
                </c:pt>
                <c:pt idx="3">
                  <c:v>368.78076098805167</c:v>
                </c:pt>
                <c:pt idx="4">
                  <c:v>415.4767837458872</c:v>
                </c:pt>
                <c:pt idx="5">
                  <c:v>411.83455186400795</c:v>
                </c:pt>
                <c:pt idx="6">
                  <c:v>360.42473546697454</c:v>
                </c:pt>
                <c:pt idx="7">
                  <c:v>277.27486767513756</c:v>
                </c:pt>
                <c:pt idx="8">
                  <c:v>181.15342649142698</c:v>
                </c:pt>
                <c:pt idx="9">
                  <c:v>94.77929624630009</c:v>
                </c:pt>
                <c:pt idx="10">
                  <c:v>0</c:v>
                </c:pt>
              </c:numCache>
            </c:numRef>
          </c:yVal>
          <c:smooth val="0"/>
        </c:ser>
        <c:axId val="59487655"/>
        <c:axId val="65626848"/>
      </c:scatterChart>
      <c:valAx>
        <c:axId val="5044468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348982"/>
        <c:crosses val="autoZero"/>
        <c:crossBetween val="midCat"/>
        <c:dispUnits/>
        <c:majorUnit val="10"/>
      </c:valAx>
      <c:valAx>
        <c:axId val="513489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444685"/>
        <c:crosses val="autoZero"/>
        <c:crossBetween val="midCat"/>
        <c:dispUnits/>
      </c:valAx>
      <c:valAx>
        <c:axId val="59487655"/>
        <c:scaling>
          <c:orientation val="minMax"/>
        </c:scaling>
        <c:axPos val="b"/>
        <c:delete val="1"/>
        <c:majorTickMark val="in"/>
        <c:minorTickMark val="none"/>
        <c:tickLblPos val="nextTo"/>
        <c:crossAx val="65626848"/>
        <c:crosses val="max"/>
        <c:crossBetween val="midCat"/>
        <c:dispUnits/>
      </c:valAx>
      <c:valAx>
        <c:axId val="656268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4876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770721"/>
        <c:axId val="14174442"/>
      </c:scatterChart>
      <c:valAx>
        <c:axId val="537707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174442"/>
        <c:crosses val="autoZero"/>
        <c:crossBetween val="midCat"/>
        <c:dispUnits/>
      </c:val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770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52.76684607518759</c:v>
                </c:pt>
                <c:pt idx="1">
                  <c:v>48.6328002422521</c:v>
                </c:pt>
                <c:pt idx="2">
                  <c:v>44.85664946973454</c:v>
                </c:pt>
                <c:pt idx="3">
                  <c:v>37.661942850766984</c:v>
                </c:pt>
                <c:pt idx="4">
                  <c:v>32.76721328151183</c:v>
                </c:pt>
                <c:pt idx="5">
                  <c:v>26.541679038546565</c:v>
                </c:pt>
                <c:pt idx="6">
                  <c:v>19.867098441466677</c:v>
                </c:pt>
                <c:pt idx="7">
                  <c:v>13.489114128576942</c:v>
                </c:pt>
                <c:pt idx="8">
                  <c:v>7.990415069224558</c:v>
                </c:pt>
                <c:pt idx="9">
                  <c:v>3.840713833800852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116.88526087259541</c:v>
                </c:pt>
                <c:pt idx="1">
                  <c:v>325.4370528187682</c:v>
                </c:pt>
                <c:pt idx="2">
                  <c:v>573.6189634866281</c:v>
                </c:pt>
                <c:pt idx="3">
                  <c:v>1000.3301399940864</c:v>
                </c:pt>
                <c:pt idx="4">
                  <c:v>1295.3438611261254</c:v>
                </c:pt>
                <c:pt idx="5">
                  <c:v>1585.1567162413728</c:v>
                </c:pt>
                <c:pt idx="6">
                  <c:v>1853.352221124694</c:v>
                </c:pt>
                <c:pt idx="7">
                  <c:v>2099.930375776088</c:v>
                </c:pt>
                <c:pt idx="8">
                  <c:v>2316.087867219982</c:v>
                </c:pt>
                <c:pt idx="9">
                  <c:v>2521.0377459032175</c:v>
                </c:pt>
                <c:pt idx="10">
                  <c:v>2821.6499364571278</c:v>
                </c:pt>
              </c:numCache>
            </c:numRef>
          </c:yVal>
          <c:smooth val="0"/>
        </c:ser>
        <c:axId val="60461115"/>
        <c:axId val="72791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52.76684607518759</c:v>
                </c:pt>
                <c:pt idx="1">
                  <c:v>48.6328002422521</c:v>
                </c:pt>
                <c:pt idx="2">
                  <c:v>44.85664946973454</c:v>
                </c:pt>
                <c:pt idx="3">
                  <c:v>37.661942850766984</c:v>
                </c:pt>
                <c:pt idx="4">
                  <c:v>32.76721328151183</c:v>
                </c:pt>
                <c:pt idx="5">
                  <c:v>26.541679038546565</c:v>
                </c:pt>
                <c:pt idx="6">
                  <c:v>19.867098441466677</c:v>
                </c:pt>
                <c:pt idx="7">
                  <c:v>13.489114128576942</c:v>
                </c:pt>
                <c:pt idx="8">
                  <c:v>7.990415069224558</c:v>
                </c:pt>
                <c:pt idx="9">
                  <c:v>3.840713833800852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60.37304338460212</c:v>
                </c:pt>
                <c:pt idx="1">
                  <c:v>154.92391266599932</c:v>
                </c:pt>
                <c:pt idx="2">
                  <c:v>251.86772152047135</c:v>
                </c:pt>
                <c:pt idx="3">
                  <c:v>368.78076098805167</c:v>
                </c:pt>
                <c:pt idx="4">
                  <c:v>415.4767837458872</c:v>
                </c:pt>
                <c:pt idx="5">
                  <c:v>411.83455186400795</c:v>
                </c:pt>
                <c:pt idx="6">
                  <c:v>360.42473546697454</c:v>
                </c:pt>
                <c:pt idx="7">
                  <c:v>277.27486767513756</c:v>
                </c:pt>
                <c:pt idx="8">
                  <c:v>181.15342649142698</c:v>
                </c:pt>
                <c:pt idx="9">
                  <c:v>94.77929624630009</c:v>
                </c:pt>
                <c:pt idx="10">
                  <c:v>0</c:v>
                </c:pt>
              </c:numCache>
            </c:numRef>
          </c:yVal>
          <c:smooth val="0"/>
        </c:ser>
        <c:axId val="65512117"/>
        <c:axId val="52738142"/>
      </c:scatterChart>
      <c:valAx>
        <c:axId val="6046111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279124"/>
        <c:crosses val="autoZero"/>
        <c:crossBetween val="midCat"/>
        <c:dispUnits/>
        <c:majorUnit val="5"/>
      </c:valAx>
      <c:valAx>
        <c:axId val="727912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0461115"/>
        <c:crosses val="autoZero"/>
        <c:crossBetween val="midCat"/>
        <c:dispUnits/>
      </c:valAx>
      <c:valAx>
        <c:axId val="65512117"/>
        <c:scaling>
          <c:orientation val="minMax"/>
        </c:scaling>
        <c:axPos val="b"/>
        <c:delete val="1"/>
        <c:majorTickMark val="in"/>
        <c:minorTickMark val="none"/>
        <c:tickLblPos val="nextTo"/>
        <c:crossAx val="52738142"/>
        <c:crosses val="max"/>
        <c:crossBetween val="midCat"/>
        <c:dispUnits/>
      </c:valAx>
      <c:valAx>
        <c:axId val="5273814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51211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31"/>
      <c r="L5" s="62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65"/>
      <c r="M6" s="60"/>
      <c r="N6" s="4"/>
    </row>
    <row r="7" spans="1:14" ht="23.2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4.38022</v>
      </c>
      <c r="C26" s="85">
        <v>1192.94</v>
      </c>
      <c r="D26" s="86">
        <v>5.31437</v>
      </c>
      <c r="E26" s="87">
        <v>21576</v>
      </c>
      <c r="F26" s="45">
        <v>4.60178192411793</v>
      </c>
      <c r="G26" s="45">
        <v>111.79416541353302</v>
      </c>
      <c r="H26" s="46">
        <v>1238.1736856529235</v>
      </c>
      <c r="I26" s="47">
        <v>60.37304338460212</v>
      </c>
      <c r="J26" s="48">
        <v>0.0809290125798956</v>
      </c>
      <c r="K26" s="47">
        <v>4.8759753243153225</v>
      </c>
      <c r="L26" s="20"/>
      <c r="M26" s="20"/>
    </row>
    <row r="27" spans="1:13" ht="15" customHeight="1">
      <c r="A27" s="44">
        <v>1.5</v>
      </c>
      <c r="B27" s="84">
        <v>12.1956</v>
      </c>
      <c r="C27" s="85">
        <v>1200.13</v>
      </c>
      <c r="D27" s="86">
        <v>5.35493</v>
      </c>
      <c r="E27" s="87">
        <v>21477</v>
      </c>
      <c r="F27" s="45">
        <v>12.812482394439694</v>
      </c>
      <c r="G27" s="45">
        <v>103.03559373358497</v>
      </c>
      <c r="H27" s="46">
        <v>1245.6363147875359</v>
      </c>
      <c r="I27" s="47">
        <v>154.92391266599932</v>
      </c>
      <c r="J27" s="48">
        <v>0.20767280518230471</v>
      </c>
      <c r="K27" s="47">
        <v>12.437331091493121</v>
      </c>
      <c r="L27" s="20"/>
      <c r="M27" s="20"/>
    </row>
    <row r="28" spans="1:13" ht="15" customHeight="1">
      <c r="A28" s="44">
        <v>1.25</v>
      </c>
      <c r="B28" s="84">
        <v>21.4961</v>
      </c>
      <c r="C28" s="85">
        <v>1203.32</v>
      </c>
      <c r="D28" s="86">
        <v>5.36244</v>
      </c>
      <c r="E28" s="87">
        <v>21405</v>
      </c>
      <c r="F28" s="45">
        <v>22.58342375931607</v>
      </c>
      <c r="G28" s="45">
        <v>95.03527430028505</v>
      </c>
      <c r="H28" s="46">
        <v>1248.9472726372455</v>
      </c>
      <c r="I28" s="47">
        <v>251.86772152047135</v>
      </c>
      <c r="J28" s="48">
        <v>0.33762429158240126</v>
      </c>
      <c r="K28" s="47">
        <v>20.16640149977139</v>
      </c>
      <c r="L28" s="20"/>
      <c r="M28" s="20"/>
    </row>
    <row r="29" spans="1:14" ht="15" customHeight="1">
      <c r="A29" s="44">
        <v>1</v>
      </c>
      <c r="B29" s="84">
        <v>37.4869</v>
      </c>
      <c r="C29" s="85">
        <v>1206.92</v>
      </c>
      <c r="D29" s="86">
        <v>5.37896</v>
      </c>
      <c r="E29" s="87">
        <v>21336</v>
      </c>
      <c r="F29" s="45">
        <v>39.38307637771994</v>
      </c>
      <c r="G29" s="45">
        <v>79.79225180247242</v>
      </c>
      <c r="H29" s="46">
        <v>1252.683776793658</v>
      </c>
      <c r="I29" s="47">
        <v>368.78076098805167</v>
      </c>
      <c r="J29" s="48">
        <v>0.4943441836300961</v>
      </c>
      <c r="K29" s="47">
        <v>29.43925416931437</v>
      </c>
      <c r="L29" s="20"/>
      <c r="M29" s="20"/>
      <c r="N29" s="10"/>
    </row>
    <row r="30" spans="1:13" ht="15" customHeight="1">
      <c r="A30" s="44">
        <v>0.875</v>
      </c>
      <c r="B30" s="84">
        <v>48.5424</v>
      </c>
      <c r="C30" s="85">
        <v>1204.32</v>
      </c>
      <c r="D30" s="86">
        <v>5.37595</v>
      </c>
      <c r="E30" s="87">
        <v>21468</v>
      </c>
      <c r="F30" s="45">
        <v>50.99778980811517</v>
      </c>
      <c r="G30" s="45">
        <v>69.42206203710134</v>
      </c>
      <c r="H30" s="46">
        <v>1249.9851904584712</v>
      </c>
      <c r="I30" s="47">
        <v>415.4767837458872</v>
      </c>
      <c r="J30" s="48">
        <v>0.5569393883993126</v>
      </c>
      <c r="K30" s="47">
        <v>33.23853649766027</v>
      </c>
      <c r="L30" s="20"/>
      <c r="M30" s="20"/>
    </row>
    <row r="31" spans="1:13" ht="15" customHeight="1">
      <c r="A31" s="44">
        <v>0.75</v>
      </c>
      <c r="B31" s="84">
        <v>59.403</v>
      </c>
      <c r="C31" s="85">
        <v>1176.57</v>
      </c>
      <c r="D31" s="86">
        <v>5.25278</v>
      </c>
      <c r="E31" s="87">
        <v>21735</v>
      </c>
      <c r="F31" s="45">
        <v>62.40774473391232</v>
      </c>
      <c r="G31" s="45">
        <v>56.232370844378316</v>
      </c>
      <c r="H31" s="46">
        <v>1221.1829709194594</v>
      </c>
      <c r="I31" s="47">
        <v>411.83455186400795</v>
      </c>
      <c r="J31" s="48">
        <v>0.5520570400321823</v>
      </c>
      <c r="K31" s="47">
        <v>33.72422983870528</v>
      </c>
      <c r="L31" s="20"/>
      <c r="M31" s="20"/>
    </row>
    <row r="32" spans="1:13" ht="15" customHeight="1">
      <c r="A32" s="44">
        <v>0.625</v>
      </c>
      <c r="B32" s="84">
        <v>69.4535</v>
      </c>
      <c r="C32" s="85">
        <v>1123.25</v>
      </c>
      <c r="D32" s="86">
        <v>5.00194</v>
      </c>
      <c r="E32" s="87">
        <v>22395</v>
      </c>
      <c r="F32" s="45">
        <v>72.96662287892497</v>
      </c>
      <c r="G32" s="45">
        <v>42.09131025734466</v>
      </c>
      <c r="H32" s="46">
        <v>1165.841192691708</v>
      </c>
      <c r="I32" s="47">
        <v>360.42473546697454</v>
      </c>
      <c r="J32" s="48">
        <v>0.4831430770334779</v>
      </c>
      <c r="K32" s="47">
        <v>30.915422934647008</v>
      </c>
      <c r="L32" s="20"/>
      <c r="M32" s="20"/>
    </row>
    <row r="33" spans="1:14" ht="15" customHeight="1">
      <c r="A33" s="44">
        <v>0.5</v>
      </c>
      <c r="B33" s="84">
        <v>78.6939</v>
      </c>
      <c r="C33" s="85">
        <v>1056.95</v>
      </c>
      <c r="D33" s="86">
        <v>4.67899</v>
      </c>
      <c r="E33" s="87">
        <v>23262</v>
      </c>
      <c r="F33" s="45">
        <v>82.67442424315308</v>
      </c>
      <c r="G33" s="45">
        <v>28.57863162834098</v>
      </c>
      <c r="H33" s="46">
        <v>1097.0272411444478</v>
      </c>
      <c r="I33" s="47">
        <v>277.27486767513756</v>
      </c>
      <c r="J33" s="48">
        <v>0.3716821282508546</v>
      </c>
      <c r="K33" s="47">
        <v>25.275112346880018</v>
      </c>
      <c r="L33" s="20"/>
      <c r="M33" s="20"/>
      <c r="N33" s="17"/>
    </row>
    <row r="34" spans="1:13" ht="15" customHeight="1">
      <c r="A34" s="44">
        <v>0.375</v>
      </c>
      <c r="B34" s="84">
        <v>86.7943</v>
      </c>
      <c r="C34" s="85">
        <v>987.661</v>
      </c>
      <c r="D34" s="86">
        <v>4.36655</v>
      </c>
      <c r="E34" s="87">
        <v>24336</v>
      </c>
      <c r="F34" s="45">
        <v>91.1845617015741</v>
      </c>
      <c r="G34" s="45">
        <v>16.92884548564525</v>
      </c>
      <c r="H34" s="46">
        <v>1025.1109532295436</v>
      </c>
      <c r="I34" s="47">
        <v>181.15342649142698</v>
      </c>
      <c r="J34" s="48">
        <v>0.2428330113826099</v>
      </c>
      <c r="K34" s="47">
        <v>17.67159212578065</v>
      </c>
      <c r="L34" s="20"/>
      <c r="M34" s="20"/>
    </row>
    <row r="35" spans="1:13" ht="15" customHeight="1">
      <c r="A35" s="44">
        <v>0.25</v>
      </c>
      <c r="B35" s="84">
        <v>94.4747</v>
      </c>
      <c r="C35" s="85">
        <v>930.749</v>
      </c>
      <c r="D35" s="86">
        <v>4.10369</v>
      </c>
      <c r="E35" s="87">
        <v>25299</v>
      </c>
      <c r="F35" s="45">
        <v>99.25345456311881</v>
      </c>
      <c r="G35" s="45">
        <v>8.137105580086551</v>
      </c>
      <c r="H35" s="46">
        <v>966.0409741879498</v>
      </c>
      <c r="I35" s="47">
        <v>94.77929624630009</v>
      </c>
      <c r="J35" s="48">
        <v>0.1270499949682307</v>
      </c>
      <c r="K35" s="47">
        <v>9.811105199339105</v>
      </c>
      <c r="L35" s="20"/>
      <c r="M35" s="20"/>
    </row>
    <row r="36" spans="1:14" ht="15" customHeight="1">
      <c r="A36" s="44">
        <v>0</v>
      </c>
      <c r="B36" s="84">
        <v>105.74</v>
      </c>
      <c r="C36" s="85">
        <v>875.036</v>
      </c>
      <c r="D36" s="86">
        <v>3.85134</v>
      </c>
      <c r="E36" s="87">
        <v>26379</v>
      </c>
      <c r="F36" s="45">
        <v>111.08858017547747</v>
      </c>
      <c r="G36" s="45">
        <v>0</v>
      </c>
      <c r="H36" s="46">
        <v>908.2154586140052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419.9125434543463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111.25758799999998</v>
      </c>
      <c r="C58" s="102">
        <f>AIRFLOW!C26</f>
        <v>1192.94</v>
      </c>
      <c r="D58" s="103">
        <f>AIRFLOW!D26</f>
        <v>5.31437</v>
      </c>
      <c r="E58" s="104">
        <f>AIRFLOW!E26</f>
        <v>21576</v>
      </c>
      <c r="F58" s="35">
        <f>25.4*AIRFLOW!F26</f>
        <v>116.88526087259541</v>
      </c>
      <c r="G58" s="36">
        <f>AIRFLOW!G26*0.472</f>
        <v>52.76684607518759</v>
      </c>
      <c r="H58" s="35">
        <f>AIRFLOW!H26</f>
        <v>1238.1736856529235</v>
      </c>
      <c r="I58" s="36">
        <f>AIRFLOW!I26</f>
        <v>60.37304338460212</v>
      </c>
      <c r="J58" s="37">
        <f>AIRFLOW!J26</f>
        <v>0.0809290125798956</v>
      </c>
      <c r="K58" s="38">
        <f>AIRFLOW!K26</f>
        <v>4.8759753243153225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309.76824</v>
      </c>
      <c r="C59" s="102">
        <f>AIRFLOW!C27</f>
        <v>1200.13</v>
      </c>
      <c r="D59" s="103">
        <f>AIRFLOW!D27</f>
        <v>5.35493</v>
      </c>
      <c r="E59" s="104">
        <f>AIRFLOW!E27</f>
        <v>21477</v>
      </c>
      <c r="F59" s="35">
        <f>25.4*AIRFLOW!F27</f>
        <v>325.4370528187682</v>
      </c>
      <c r="G59" s="36">
        <f>AIRFLOW!G27*0.472</f>
        <v>48.6328002422521</v>
      </c>
      <c r="H59" s="35">
        <f>AIRFLOW!H27</f>
        <v>1245.6363147875359</v>
      </c>
      <c r="I59" s="36">
        <f>AIRFLOW!I27</f>
        <v>154.92391266599932</v>
      </c>
      <c r="J59" s="37">
        <f>AIRFLOW!J27</f>
        <v>0.20767280518230471</v>
      </c>
      <c r="K59" s="38">
        <f>AIRFLOW!K27</f>
        <v>12.437331091493121</v>
      </c>
      <c r="L59" s="2"/>
      <c r="M59" s="2"/>
    </row>
    <row r="60" spans="1:13" ht="15.75">
      <c r="A60" s="34">
        <f>AIRFLOW!A28*25.4</f>
        <v>31.75</v>
      </c>
      <c r="B60" s="101">
        <f>AIRFLOW!B28*25.4</f>
        <v>546.0009399999999</v>
      </c>
      <c r="C60" s="102">
        <f>AIRFLOW!C28</f>
        <v>1203.32</v>
      </c>
      <c r="D60" s="103">
        <f>AIRFLOW!D28</f>
        <v>5.36244</v>
      </c>
      <c r="E60" s="104">
        <f>AIRFLOW!E28</f>
        <v>21405</v>
      </c>
      <c r="F60" s="35">
        <f>25.4*AIRFLOW!F28</f>
        <v>573.6189634866281</v>
      </c>
      <c r="G60" s="36">
        <f>AIRFLOW!G28*0.472</f>
        <v>44.85664946973454</v>
      </c>
      <c r="H60" s="35">
        <f>AIRFLOW!H28</f>
        <v>1248.9472726372455</v>
      </c>
      <c r="I60" s="36">
        <f>AIRFLOW!I28</f>
        <v>251.86772152047135</v>
      </c>
      <c r="J60" s="37">
        <f>AIRFLOW!J28</f>
        <v>0.33762429158240126</v>
      </c>
      <c r="K60" s="38">
        <f>AIRFLOW!K28</f>
        <v>20.16640149977139</v>
      </c>
      <c r="L60" s="2"/>
      <c r="M60" s="2"/>
    </row>
    <row r="61" spans="1:13" ht="15.75">
      <c r="A61" s="34">
        <f>AIRFLOW!A29*25.4</f>
        <v>25.4</v>
      </c>
      <c r="B61" s="101">
        <f>AIRFLOW!B29*25.4</f>
        <v>952.1672599999999</v>
      </c>
      <c r="C61" s="102">
        <f>AIRFLOW!C29</f>
        <v>1206.92</v>
      </c>
      <c r="D61" s="103">
        <f>AIRFLOW!D29</f>
        <v>5.37896</v>
      </c>
      <c r="E61" s="104">
        <f>AIRFLOW!E29</f>
        <v>21336</v>
      </c>
      <c r="F61" s="35">
        <f>25.4*AIRFLOW!F29</f>
        <v>1000.3301399940864</v>
      </c>
      <c r="G61" s="36">
        <f>AIRFLOW!G29*0.472</f>
        <v>37.661942850766984</v>
      </c>
      <c r="H61" s="35">
        <f>AIRFLOW!H29</f>
        <v>1252.683776793658</v>
      </c>
      <c r="I61" s="36">
        <f>AIRFLOW!I29</f>
        <v>368.78076098805167</v>
      </c>
      <c r="J61" s="37">
        <f>AIRFLOW!J29</f>
        <v>0.4943441836300961</v>
      </c>
      <c r="K61" s="38">
        <f>AIRFLOW!K29</f>
        <v>29.43925416931437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1232.97696</v>
      </c>
      <c r="C62" s="102">
        <f>AIRFLOW!C30</f>
        <v>1204.32</v>
      </c>
      <c r="D62" s="103">
        <f>AIRFLOW!D30</f>
        <v>5.37595</v>
      </c>
      <c r="E62" s="104">
        <f>AIRFLOW!E30</f>
        <v>21468</v>
      </c>
      <c r="F62" s="35">
        <f>25.4*AIRFLOW!F30</f>
        <v>1295.3438611261254</v>
      </c>
      <c r="G62" s="36">
        <f>AIRFLOW!G30*0.472</f>
        <v>32.76721328151183</v>
      </c>
      <c r="H62" s="35">
        <f>AIRFLOW!H30</f>
        <v>1249.9851904584712</v>
      </c>
      <c r="I62" s="36">
        <f>AIRFLOW!I30</f>
        <v>415.4767837458872</v>
      </c>
      <c r="J62" s="37">
        <f>AIRFLOW!J30</f>
        <v>0.5569393883993126</v>
      </c>
      <c r="K62" s="38">
        <f>AIRFLOW!K30</f>
        <v>33.23853649766027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1508.8362</v>
      </c>
      <c r="C63" s="102">
        <f>AIRFLOW!C31</f>
        <v>1176.57</v>
      </c>
      <c r="D63" s="103">
        <f>AIRFLOW!D31</f>
        <v>5.25278</v>
      </c>
      <c r="E63" s="104">
        <f>AIRFLOW!E31</f>
        <v>21735</v>
      </c>
      <c r="F63" s="35">
        <f>25.4*AIRFLOW!F31</f>
        <v>1585.1567162413728</v>
      </c>
      <c r="G63" s="36">
        <f>AIRFLOW!G31*0.472</f>
        <v>26.541679038546565</v>
      </c>
      <c r="H63" s="35">
        <f>AIRFLOW!H31</f>
        <v>1221.1829709194594</v>
      </c>
      <c r="I63" s="36">
        <f>AIRFLOW!I31</f>
        <v>411.83455186400795</v>
      </c>
      <c r="J63" s="37">
        <f>AIRFLOW!J31</f>
        <v>0.5520570400321823</v>
      </c>
      <c r="K63" s="38">
        <f>AIRFLOW!K31</f>
        <v>33.72422983870528</v>
      </c>
      <c r="L63" s="2"/>
      <c r="M63" s="2"/>
    </row>
    <row r="64" spans="1:13" ht="15.75">
      <c r="A64" s="34">
        <f>AIRFLOW!A32*25.4</f>
        <v>15.875</v>
      </c>
      <c r="B64" s="101">
        <f>AIRFLOW!B32*25.4</f>
        <v>1764.1189</v>
      </c>
      <c r="C64" s="102">
        <f>AIRFLOW!C32</f>
        <v>1123.25</v>
      </c>
      <c r="D64" s="103">
        <f>AIRFLOW!D32</f>
        <v>5.00194</v>
      </c>
      <c r="E64" s="104">
        <f>AIRFLOW!E32</f>
        <v>22395</v>
      </c>
      <c r="F64" s="35">
        <f>25.4*AIRFLOW!F32</f>
        <v>1853.352221124694</v>
      </c>
      <c r="G64" s="36">
        <f>AIRFLOW!G32*0.472</f>
        <v>19.867098441466677</v>
      </c>
      <c r="H64" s="35">
        <f>AIRFLOW!H32</f>
        <v>1165.841192691708</v>
      </c>
      <c r="I64" s="36">
        <f>AIRFLOW!I32</f>
        <v>360.42473546697454</v>
      </c>
      <c r="J64" s="37">
        <f>AIRFLOW!J32</f>
        <v>0.4831430770334779</v>
      </c>
      <c r="K64" s="38">
        <f>AIRFLOW!K32</f>
        <v>30.915422934647008</v>
      </c>
      <c r="L64" s="2"/>
      <c r="M64" s="2"/>
    </row>
    <row r="65" spans="1:13" ht="15.75">
      <c r="A65" s="34">
        <f>AIRFLOW!A33*25.4</f>
        <v>12.7</v>
      </c>
      <c r="B65" s="101">
        <f>AIRFLOW!B33*25.4</f>
        <v>1998.82506</v>
      </c>
      <c r="C65" s="102">
        <f>AIRFLOW!C33</f>
        <v>1056.95</v>
      </c>
      <c r="D65" s="103">
        <f>AIRFLOW!D33</f>
        <v>4.67899</v>
      </c>
      <c r="E65" s="104">
        <f>AIRFLOW!E33</f>
        <v>23262</v>
      </c>
      <c r="F65" s="35">
        <f>25.4*AIRFLOW!F33</f>
        <v>2099.930375776088</v>
      </c>
      <c r="G65" s="36">
        <f>AIRFLOW!G33*0.472</f>
        <v>13.489114128576942</v>
      </c>
      <c r="H65" s="35">
        <f>AIRFLOW!H33</f>
        <v>1097.0272411444478</v>
      </c>
      <c r="I65" s="36">
        <f>AIRFLOW!I33</f>
        <v>277.27486767513756</v>
      </c>
      <c r="J65" s="37">
        <f>AIRFLOW!J33</f>
        <v>0.3716821282508546</v>
      </c>
      <c r="K65" s="38">
        <f>AIRFLOW!K33</f>
        <v>25.275112346880018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2204.57522</v>
      </c>
      <c r="C66" s="102">
        <f>AIRFLOW!C34</f>
        <v>987.661</v>
      </c>
      <c r="D66" s="103">
        <f>AIRFLOW!D34</f>
        <v>4.36655</v>
      </c>
      <c r="E66" s="104">
        <f>AIRFLOW!E34</f>
        <v>24336</v>
      </c>
      <c r="F66" s="35">
        <f>25.4*AIRFLOW!F34</f>
        <v>2316.087867219982</v>
      </c>
      <c r="G66" s="36">
        <f>AIRFLOW!G34*0.472</f>
        <v>7.990415069224558</v>
      </c>
      <c r="H66" s="35">
        <f>AIRFLOW!H34</f>
        <v>1025.1109532295436</v>
      </c>
      <c r="I66" s="36">
        <f>AIRFLOW!I34</f>
        <v>181.15342649142698</v>
      </c>
      <c r="J66" s="37">
        <f>AIRFLOW!J34</f>
        <v>0.2428330113826099</v>
      </c>
      <c r="K66" s="38">
        <f>AIRFLOW!K34</f>
        <v>17.67159212578065</v>
      </c>
      <c r="L66" s="2"/>
      <c r="M66" s="2"/>
    </row>
    <row r="67" spans="1:13" ht="15.75">
      <c r="A67" s="34">
        <f>AIRFLOW!A35*25.4</f>
        <v>6.35</v>
      </c>
      <c r="B67" s="101">
        <f>AIRFLOW!B35*25.4</f>
        <v>2399.6573799999996</v>
      </c>
      <c r="C67" s="102">
        <f>AIRFLOW!C35</f>
        <v>930.749</v>
      </c>
      <c r="D67" s="103">
        <f>AIRFLOW!D35</f>
        <v>4.10369</v>
      </c>
      <c r="E67" s="104">
        <f>AIRFLOW!E35</f>
        <v>25299</v>
      </c>
      <c r="F67" s="35">
        <f>25.4*AIRFLOW!F35</f>
        <v>2521.0377459032175</v>
      </c>
      <c r="G67" s="36">
        <f>AIRFLOW!G35*0.472</f>
        <v>3.840713833800852</v>
      </c>
      <c r="H67" s="35">
        <f>AIRFLOW!H35</f>
        <v>966.0409741879498</v>
      </c>
      <c r="I67" s="36">
        <f>AIRFLOW!I35</f>
        <v>94.77929624630009</v>
      </c>
      <c r="J67" s="37">
        <f>AIRFLOW!J35</f>
        <v>0.1270499949682307</v>
      </c>
      <c r="K67" s="38">
        <f>AIRFLOW!K35</f>
        <v>9.811105199339105</v>
      </c>
      <c r="L67" s="2"/>
      <c r="M67" s="2"/>
    </row>
    <row r="68" spans="1:13" ht="15.75">
      <c r="A68" s="34">
        <f>AIRFLOW!A36*25.4</f>
        <v>0</v>
      </c>
      <c r="B68" s="101">
        <f>AIRFLOW!B36*25.4</f>
        <v>2685.796</v>
      </c>
      <c r="C68" s="102">
        <f>AIRFLOW!C36</f>
        <v>875.036</v>
      </c>
      <c r="D68" s="103">
        <f>AIRFLOW!D36</f>
        <v>3.85134</v>
      </c>
      <c r="E68" s="104">
        <f>AIRFLOW!E36</f>
        <v>26379</v>
      </c>
      <c r="F68" s="35">
        <f>25.4*AIRFLOW!F36</f>
        <v>2821.6499364571278</v>
      </c>
      <c r="G68" s="36">
        <f>AIRFLOW!G36*0.472</f>
        <v>0</v>
      </c>
      <c r="H68" s="35">
        <f>AIRFLOW!H36</f>
        <v>908.2154586140052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419.9125434543463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1.0909766312066584</v>
      </c>
      <c r="C74" s="102">
        <f>AIRFLOW!C26</f>
        <v>1192.94</v>
      </c>
      <c r="D74" s="103">
        <f>AIRFLOW!D26</f>
        <v>5.31437</v>
      </c>
      <c r="E74" s="107">
        <f>AIRFLOW!E26</f>
        <v>21576</v>
      </c>
      <c r="F74" s="41">
        <f>AIRFLOW!F26*(0.07355/0.2952998)</f>
        <v>1.146160818662504</v>
      </c>
      <c r="G74" s="41">
        <f>AIRFLOW!G26*0.472*(0.001*3600)</f>
        <v>189.9606458706753</v>
      </c>
      <c r="H74" s="40">
        <f>AIRFLOW!H26</f>
        <v>1238.1736856529235</v>
      </c>
      <c r="I74" s="42">
        <f>AIRFLOW!I26</f>
        <v>60.37304338460212</v>
      </c>
      <c r="J74" s="43">
        <f>AIRFLOW!J26</f>
        <v>0.0809290125798956</v>
      </c>
      <c r="K74" s="41">
        <f>AIRFLOW!K26</f>
        <v>4.8759753243153225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3.0375448273246377</v>
      </c>
      <c r="C75" s="102">
        <f>AIRFLOW!C27</f>
        <v>1200.13</v>
      </c>
      <c r="D75" s="103">
        <f>AIRFLOW!D27</f>
        <v>5.35493</v>
      </c>
      <c r="E75" s="107">
        <f>AIRFLOW!E27</f>
        <v>21477</v>
      </c>
      <c r="F75" s="41">
        <f>AIRFLOW!F27*(0.07355/0.2952998)</f>
        <v>3.1911910543489688</v>
      </c>
      <c r="G75" s="41">
        <f>AIRFLOW!G27*0.472*(0.001*3600)</f>
        <v>175.07808087210756</v>
      </c>
      <c r="H75" s="40">
        <f>AIRFLOW!H27</f>
        <v>1245.6363147875359</v>
      </c>
      <c r="I75" s="42">
        <f>AIRFLOW!I27</f>
        <v>154.92391266599932</v>
      </c>
      <c r="J75" s="43">
        <f>AIRFLOW!J27</f>
        <v>0.20767280518230471</v>
      </c>
      <c r="K75" s="41">
        <f>AIRFLOW!K27</f>
        <v>12.437331091493121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5.354010246535893</v>
      </c>
      <c r="C76" s="102">
        <f>AIRFLOW!C28</f>
        <v>1203.32</v>
      </c>
      <c r="D76" s="103">
        <f>AIRFLOW!D28</f>
        <v>5.36244</v>
      </c>
      <c r="E76" s="107">
        <f>AIRFLOW!E28</f>
        <v>21405</v>
      </c>
      <c r="F76" s="41">
        <f>AIRFLOW!F28*(0.07355/0.2952998)</f>
        <v>5.624828792629379</v>
      </c>
      <c r="G76" s="41">
        <f>AIRFLOW!G28*0.472*(0.001*3600)</f>
        <v>161.48393809104437</v>
      </c>
      <c r="H76" s="40">
        <f>AIRFLOW!H28</f>
        <v>1248.9472726372455</v>
      </c>
      <c r="I76" s="42">
        <f>AIRFLOW!I28</f>
        <v>251.86772152047135</v>
      </c>
      <c r="J76" s="43">
        <f>AIRFLOW!J28</f>
        <v>0.33762429158240126</v>
      </c>
      <c r="K76" s="41">
        <f>AIRFLOW!K28</f>
        <v>20.16640149977139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9.336821409970478</v>
      </c>
      <c r="C77" s="102">
        <f>AIRFLOW!C29</f>
        <v>1206.92</v>
      </c>
      <c r="D77" s="103">
        <f>AIRFLOW!D29</f>
        <v>5.37896</v>
      </c>
      <c r="E77" s="107">
        <f>AIRFLOW!E29</f>
        <v>21336</v>
      </c>
      <c r="F77" s="41">
        <f>AIRFLOW!F29*(0.07355/0.2952998)</f>
        <v>9.809099997972574</v>
      </c>
      <c r="G77" s="41">
        <f>AIRFLOW!G29*0.472*(0.001*3600)</f>
        <v>135.58299426276113</v>
      </c>
      <c r="H77" s="40">
        <f>AIRFLOW!H29</f>
        <v>1252.683776793658</v>
      </c>
      <c r="I77" s="42">
        <f>AIRFLOW!I29</f>
        <v>368.78076098805167</v>
      </c>
      <c r="J77" s="43">
        <f>AIRFLOW!J29</f>
        <v>0.4943441836300961</v>
      </c>
      <c r="K77" s="41">
        <f>AIRFLOW!K29</f>
        <v>29.43925416931437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12.09040277033713</v>
      </c>
      <c r="C78" s="102">
        <f>AIRFLOW!C30</f>
        <v>1204.32</v>
      </c>
      <c r="D78" s="103">
        <f>AIRFLOW!D30</f>
        <v>5.37595</v>
      </c>
      <c r="E78" s="107">
        <f>AIRFLOW!E30</f>
        <v>21468</v>
      </c>
      <c r="F78" s="41">
        <f>AIRFLOW!F30*(0.07355/0.2952998)</f>
        <v>12.701964039213271</v>
      </c>
      <c r="G78" s="41">
        <f>AIRFLOW!G30*0.472*(0.001*3600)</f>
        <v>117.96196781344258</v>
      </c>
      <c r="H78" s="40">
        <f>AIRFLOW!H30</f>
        <v>1249.9851904584712</v>
      </c>
      <c r="I78" s="42">
        <f>AIRFLOW!I30</f>
        <v>415.4767837458872</v>
      </c>
      <c r="J78" s="43">
        <f>AIRFLOW!J30</f>
        <v>0.5569393883993126</v>
      </c>
      <c r="K78" s="41">
        <f>AIRFLOW!K30</f>
        <v>33.23853649766027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14.79544059968886</v>
      </c>
      <c r="C79" s="102">
        <f>AIRFLOW!C31</f>
        <v>1176.57</v>
      </c>
      <c r="D79" s="103">
        <f>AIRFLOW!D31</f>
        <v>5.25278</v>
      </c>
      <c r="E79" s="107">
        <f>AIRFLOW!E31</f>
        <v>21735</v>
      </c>
      <c r="F79" s="41">
        <f>AIRFLOW!F31*(0.07355/0.2952998)</f>
        <v>15.54382910242151</v>
      </c>
      <c r="G79" s="41">
        <f>AIRFLOW!G31*0.472*(0.001*3600)</f>
        <v>95.55004453876764</v>
      </c>
      <c r="H79" s="40">
        <f>AIRFLOW!H31</f>
        <v>1221.1829709194594</v>
      </c>
      <c r="I79" s="42">
        <f>AIRFLOW!I31</f>
        <v>411.83455186400795</v>
      </c>
      <c r="J79" s="43">
        <f>AIRFLOW!J31</f>
        <v>0.5520570400321823</v>
      </c>
      <c r="K79" s="41">
        <f>AIRFLOW!K31</f>
        <v>33.72422983870528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17.29870770315456</v>
      </c>
      <c r="C80" s="102">
        <f>AIRFLOW!C32</f>
        <v>1123.25</v>
      </c>
      <c r="D80" s="103">
        <f>AIRFLOW!D32</f>
        <v>5.00194</v>
      </c>
      <c r="E80" s="107">
        <f>AIRFLOW!E32</f>
        <v>22395</v>
      </c>
      <c r="F80" s="41">
        <f>AIRFLOW!F32*(0.07355/0.2952998)</f>
        <v>18.17371739752256</v>
      </c>
      <c r="G80" s="41">
        <f>AIRFLOW!G32*0.472*(0.001*3600)</f>
        <v>71.52155438928004</v>
      </c>
      <c r="H80" s="40">
        <f>AIRFLOW!H32</f>
        <v>1165.841192691708</v>
      </c>
      <c r="I80" s="42">
        <f>AIRFLOW!I32</f>
        <v>360.42473546697454</v>
      </c>
      <c r="J80" s="43">
        <f>AIRFLOW!J32</f>
        <v>0.4831430770334779</v>
      </c>
      <c r="K80" s="41">
        <f>AIRFLOW!K32</f>
        <v>30.915422934647008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19.600204080734223</v>
      </c>
      <c r="C81" s="102">
        <f>AIRFLOW!C33</f>
        <v>1056.95</v>
      </c>
      <c r="D81" s="103">
        <f>AIRFLOW!D33</f>
        <v>4.67899</v>
      </c>
      <c r="E81" s="107">
        <f>AIRFLOW!E33</f>
        <v>23262</v>
      </c>
      <c r="F81" s="41">
        <f>AIRFLOW!F33*(0.07355/0.2952998)</f>
        <v>20.591628924516407</v>
      </c>
      <c r="G81" s="41">
        <f>AIRFLOW!G33*0.472*(0.001*3600)</f>
        <v>48.56081086287699</v>
      </c>
      <c r="H81" s="40">
        <f>AIRFLOW!H33</f>
        <v>1097.0272411444478</v>
      </c>
      <c r="I81" s="42">
        <f>AIRFLOW!I33</f>
        <v>277.27486767513756</v>
      </c>
      <c r="J81" s="43">
        <f>AIRFLOW!J33</f>
        <v>0.3716821282508546</v>
      </c>
      <c r="K81" s="41">
        <f>AIRFLOW!K33</f>
        <v>25.275112346880018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21.61776189824714</v>
      </c>
      <c r="C82" s="102">
        <f>AIRFLOW!C34</f>
        <v>987.661</v>
      </c>
      <c r="D82" s="103">
        <f>AIRFLOW!D34</f>
        <v>4.36655</v>
      </c>
      <c r="E82" s="107">
        <f>AIRFLOW!E34</f>
        <v>24336</v>
      </c>
      <c r="F82" s="41">
        <f>AIRFLOW!F34*(0.07355/0.2952998)</f>
        <v>22.711239605142893</v>
      </c>
      <c r="G82" s="41">
        <f>AIRFLOW!G34*0.472*(0.001*3600)</f>
        <v>28.76549424920841</v>
      </c>
      <c r="H82" s="40">
        <f>AIRFLOW!H34</f>
        <v>1025.1109532295436</v>
      </c>
      <c r="I82" s="42">
        <f>AIRFLOW!I34</f>
        <v>181.15342649142698</v>
      </c>
      <c r="J82" s="43">
        <f>AIRFLOW!J34</f>
        <v>0.2428330113826099</v>
      </c>
      <c r="K82" s="41">
        <f>AIRFLOW!K34</f>
        <v>17.67159212578065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23.530710772577564</v>
      </c>
      <c r="C83" s="102">
        <f>AIRFLOW!C35</f>
        <v>930.749</v>
      </c>
      <c r="D83" s="103">
        <f>AIRFLOW!D35</f>
        <v>4.10369</v>
      </c>
      <c r="E83" s="107">
        <f>AIRFLOW!E35</f>
        <v>25299</v>
      </c>
      <c r="F83" s="41">
        <f>AIRFLOW!F35*(0.07355/0.2952998)</f>
        <v>24.720949973949825</v>
      </c>
      <c r="G83" s="41">
        <f>AIRFLOW!G35*0.472*(0.001*3600)</f>
        <v>13.826569801683068</v>
      </c>
      <c r="H83" s="40">
        <f>AIRFLOW!H35</f>
        <v>966.0409741879498</v>
      </c>
      <c r="I83" s="42">
        <f>AIRFLOW!I35</f>
        <v>94.77929624630009</v>
      </c>
      <c r="J83" s="43">
        <f>AIRFLOW!J35</f>
        <v>0.1270499949682307</v>
      </c>
      <c r="K83" s="41">
        <f>AIRFLOW!K35</f>
        <v>9.811105199339105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26.33654679075299</v>
      </c>
      <c r="C84" s="102">
        <f>AIRFLOW!C36</f>
        <v>875.036</v>
      </c>
      <c r="D84" s="103">
        <f>AIRFLOW!D36</f>
        <v>3.85134</v>
      </c>
      <c r="E84" s="107">
        <f>AIRFLOW!E36</f>
        <v>26379</v>
      </c>
      <c r="F84" s="41">
        <f>AIRFLOW!F36*(0.07355/0.2952998)</f>
        <v>27.668711837618478</v>
      </c>
      <c r="G84" s="41">
        <f>AIRFLOW!G36*0.472*(0.001*3600)</f>
        <v>0</v>
      </c>
      <c r="H84" s="40">
        <f>AIRFLOW!H36</f>
        <v>908.2154586140052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419.9125434543463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2009-10-16T21:33:12Z</cp:lastPrinted>
  <dcterms:created xsi:type="dcterms:W3CDTF">1997-11-24T14:11:41Z</dcterms:created>
  <dcterms:modified xsi:type="dcterms:W3CDTF">2009-10-16T21:33:54Z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-37961494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