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<sst xmlns="http://schemas.openxmlformats.org/spreadsheetml/2006/main" count="78" uniqueCount="30">
  <si>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</si>
  <si>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</si>
  <si>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</si>
  <si>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</si>
  <si>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</si>
  <si>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</si>
  <si>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</si>
  <si>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</si>
  <si>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</si>
  <si>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</si>
  <si>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</si>
  <si>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</si>
  <si>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</si>
  <si>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</si>
  <si>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</si>
  <si>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</si>
  <si>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</si>
  <si>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</si>
  <si>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</si>
  <si>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</si>
  <si>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</si>
  <si>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</si>
  <si>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</si>
  <si>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</si>
  <si>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</si>
  <si>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95.00 inH20, 2413 mmH20 or 23.66 Pa, Maximum open watts = 1258 watts.</t>
  </si>
  <si>
    <t>LIGHTHOUSE</t>
  </si>
  <si>
    <t>VACUUM</t>
  </si>
  <si>
    <t>MOTORS</t>
  </si>
  <si>
    <t>LH6353-00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</si>
</sst>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19" fillId="0" borderId="0" xfId="0" applyFont="1" applyAlignment="1">
      <alignment horizontal="left"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2017088"/>
        <c:axId val="2128288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7328202"/>
        <c:axId val="46191771"/>
      </c:scatterChart>
      <c:valAx>
        <c:axId val="62017088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282881"/>
        <c:crosses val="autoZero"/>
        <c:crossBetween val="midCat"/>
        <c:dispUnits/>
        <c:majorUnit val="10"/>
      </c:valAx>
      <c:valAx>
        <c:axId val="21282881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17088"/>
        <c:crosses val="autoZero"/>
        <c:crossBetween val="midCat"/>
        <c:dispUnits/>
      </c:valAx>
      <c:valAx>
        <c:axId val="57328202"/>
        <c:scaling>
          <c:orientation val="minMax"/>
        </c:scaling>
        <c:axPos val="b"/>
        <c:delete val="1"/>
        <c:majorTickMark val="out"/>
        <c:minorTickMark val="none"/>
        <c:tickLblPos val="nextTo"/>
        <c:crossAx val="46191771"/>
        <c:crosses val="max"/>
        <c:crossBetween val="midCat"/>
        <c:dispUnits/>
      </c:valAx>
      <c:valAx>
        <c:axId val="4619177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2820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072756"/>
        <c:axId val="50545941"/>
      </c:scatterChart>
      <c:valAx>
        <c:axId val="1307275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0545941"/>
        <c:crosses val="autoZero"/>
        <c:crossBetween val="midCat"/>
        <c:dispUnits/>
      </c:valAx>
      <c:valAx>
        <c:axId val="5054594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0727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2260286"/>
        <c:axId val="58052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224744"/>
        <c:axId val="47022697"/>
      </c:scatterChart>
      <c:valAx>
        <c:axId val="52260286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80527"/>
        <c:crosses val="autoZero"/>
        <c:crossBetween val="midCat"/>
        <c:dispUnits/>
        <c:majorUnit val="5"/>
      </c:valAx>
      <c:valAx>
        <c:axId val="58052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0286"/>
        <c:crosses val="autoZero"/>
        <c:crossBetween val="midCat"/>
        <c:dispUnits/>
      </c:valAx>
      <c:valAx>
        <c:axId val="5224744"/>
        <c:scaling>
          <c:orientation val="minMax"/>
        </c:scaling>
        <c:axPos val="b"/>
        <c:delete val="1"/>
        <c:majorTickMark val="out"/>
        <c:minorTickMark val="none"/>
        <c:tickLblPos val="nextTo"/>
        <c:crossAx val="47022697"/>
        <c:crosses val="max"/>
        <c:crossBetween val="midCat"/>
        <c:dispUnits/>
      </c:valAx>
      <c:valAx>
        <c:axId val="4702269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2474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:K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10" t="s">
        <v>27</v>
      </c>
      <c r="K5" s="111"/>
      <c r="L5" s="111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11" t="s">
        <v>28</v>
      </c>
      <c r="K6" s="112"/>
      <c r="L6" s="65"/>
      <c r="M6" s="60"/>
      <c r="N6" s="4"/>
    </row>
    <row r="7" spans="1:14" ht="23.2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11" t="s">
        <v>29</v>
      </c>
      <c r="K8" s="112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4.199822696508714</v>
      </c>
      <c r="C26" s="85">
        <v>1072.5047310331968</v>
      </c>
      <c r="D26" s="86">
        <v>4.981760182642557</v>
      </c>
      <c r="E26" s="87">
        <v>21017.025215069712</v>
      </c>
      <c r="F26" s="45">
        <v>4.412259696840347</v>
      </c>
      <c r="G26" s="45">
        <v>109.53489111981476</v>
      </c>
      <c r="H26" s="46">
        <v>1113.1717736881742</v>
      </c>
      <c r="I26" s="47">
        <v>56.71676402229521</v>
      </c>
      <c r="J26" s="48">
        <v>0.0760278338100472</v>
      </c>
      <c r="K26" s="47">
        <v>5.095059483441674</v>
      </c>
      <c r="L26" s="20"/>
      <c r="M26" s="20"/>
    </row>
    <row r="27" spans="1:13" ht="15" customHeight="1">
      <c r="A27" s="44">
        <v>1.5</v>
      </c>
      <c r="B27" s="84">
        <v>11.542026277787699</v>
      </c>
      <c r="C27" s="85">
        <v>1080.5880201703112</v>
      </c>
      <c r="D27" s="86">
        <v>5.029261677560591</v>
      </c>
      <c r="E27" s="87">
        <v>20912.097339842585</v>
      </c>
      <c r="F27" s="45">
        <v>12.125849362090852</v>
      </c>
      <c r="G27" s="45">
        <v>100.32279580417278</v>
      </c>
      <c r="H27" s="46">
        <v>1121.5615635377048</v>
      </c>
      <c r="I27" s="47">
        <v>142.76103649687317</v>
      </c>
      <c r="J27" s="48">
        <v>0.19136868163119727</v>
      </c>
      <c r="K27" s="47">
        <v>12.728773982461266</v>
      </c>
      <c r="L27" s="20"/>
      <c r="M27" s="20"/>
    </row>
    <row r="28" spans="1:13" ht="15" customHeight="1">
      <c r="A28" s="44">
        <v>1.25</v>
      </c>
      <c r="B28" s="84">
        <v>20.262488703103287</v>
      </c>
      <c r="C28" s="85">
        <v>1093.9152513699341</v>
      </c>
      <c r="D28" s="86">
        <v>5.088009834195931</v>
      </c>
      <c r="E28" s="87">
        <v>20782.46157323689</v>
      </c>
      <c r="F28" s="45">
        <v>21.28741347502739</v>
      </c>
      <c r="G28" s="45">
        <v>92.37383894823857</v>
      </c>
      <c r="H28" s="46">
        <v>1135.394134307388</v>
      </c>
      <c r="I28" s="47">
        <v>230.76491780091322</v>
      </c>
      <c r="J28" s="48">
        <v>0.30933635093956197</v>
      </c>
      <c r="K28" s="47">
        <v>20.324652984197794</v>
      </c>
      <c r="L28" s="20"/>
      <c r="M28" s="20"/>
    </row>
    <row r="29" spans="1:14" ht="15" customHeight="1">
      <c r="A29" s="44">
        <v>1</v>
      </c>
      <c r="B29" s="84">
        <v>35.119607673312196</v>
      </c>
      <c r="C29" s="85">
        <v>1105.5094512762466</v>
      </c>
      <c r="D29" s="86">
        <v>5.141793815809174</v>
      </c>
      <c r="E29" s="87">
        <v>20697.300970873788</v>
      </c>
      <c r="F29" s="45">
        <v>36.89604078634439</v>
      </c>
      <c r="G29" s="45">
        <v>77.33480144761931</v>
      </c>
      <c r="H29" s="46">
        <v>1147.4279610130025</v>
      </c>
      <c r="I29" s="47">
        <v>334.85179983247826</v>
      </c>
      <c r="J29" s="48">
        <v>0.4488630024564052</v>
      </c>
      <c r="K29" s="47">
        <v>29.182816805061613</v>
      </c>
      <c r="L29" s="20"/>
      <c r="M29" s="20"/>
      <c r="N29" s="10"/>
    </row>
    <row r="30" spans="1:13" ht="15" customHeight="1">
      <c r="A30" s="44">
        <v>0.875</v>
      </c>
      <c r="B30" s="84">
        <v>45.644546277791804</v>
      </c>
      <c r="C30" s="85">
        <v>1109.6253093783687</v>
      </c>
      <c r="D30" s="86">
        <v>5.180041341029427</v>
      </c>
      <c r="E30" s="87">
        <v>20785.926269605126</v>
      </c>
      <c r="F30" s="45">
        <v>47.953355766538365</v>
      </c>
      <c r="G30" s="45">
        <v>67.36515099355084</v>
      </c>
      <c r="H30" s="46">
        <v>1151.699883486831</v>
      </c>
      <c r="I30" s="47">
        <v>379.0986073760159</v>
      </c>
      <c r="J30" s="48">
        <v>0.5081750769115494</v>
      </c>
      <c r="K30" s="47">
        <v>32.91644054250273</v>
      </c>
      <c r="L30" s="20"/>
      <c r="M30" s="20"/>
    </row>
    <row r="31" spans="1:13" ht="15" customHeight="1">
      <c r="A31" s="44">
        <v>0.75</v>
      </c>
      <c r="B31" s="84">
        <v>56.00009415440918</v>
      </c>
      <c r="C31" s="85">
        <v>1080.7441226341032</v>
      </c>
      <c r="D31" s="86">
        <v>5.044023900420257</v>
      </c>
      <c r="E31" s="87">
        <v>21075.774164677805</v>
      </c>
      <c r="F31" s="45">
        <v>58.83271183380341</v>
      </c>
      <c r="G31" s="45">
        <v>54.638843428956335</v>
      </c>
      <c r="H31" s="46">
        <v>1121.723585066812</v>
      </c>
      <c r="I31" s="47">
        <v>377.24045682636404</v>
      </c>
      <c r="J31" s="48">
        <v>0.5056842584803808</v>
      </c>
      <c r="K31" s="47">
        <v>33.630429265146894</v>
      </c>
      <c r="L31" s="20"/>
      <c r="M31" s="20"/>
    </row>
    <row r="32" spans="1:13" ht="15" customHeight="1">
      <c r="A32" s="44">
        <v>0.625</v>
      </c>
      <c r="B32" s="84">
        <v>65.52383763785954</v>
      </c>
      <c r="C32" s="85">
        <v>1033.3454462952636</v>
      </c>
      <c r="D32" s="86">
        <v>4.807802349462133</v>
      </c>
      <c r="E32" s="87">
        <v>21702.783055260876</v>
      </c>
      <c r="F32" s="45">
        <v>68.83818886739482</v>
      </c>
      <c r="G32" s="45">
        <v>40.91635234191293</v>
      </c>
      <c r="H32" s="46">
        <v>1072.527654192224</v>
      </c>
      <c r="I32" s="47">
        <v>330.54016714942276</v>
      </c>
      <c r="J32" s="48">
        <v>0.44308333398045946</v>
      </c>
      <c r="K32" s="47">
        <v>30.818801348145158</v>
      </c>
      <c r="L32" s="20"/>
      <c r="M32" s="20"/>
    </row>
    <row r="33" spans="1:14" ht="15" customHeight="1">
      <c r="A33" s="44">
        <v>0.5</v>
      </c>
      <c r="B33" s="84">
        <v>74.4097495967043</v>
      </c>
      <c r="C33" s="85">
        <v>970.7707600553297</v>
      </c>
      <c r="D33" s="86">
        <v>4.484923587930161</v>
      </c>
      <c r="E33" s="87">
        <v>22585.710198601915</v>
      </c>
      <c r="F33" s="45">
        <v>78.17357134396339</v>
      </c>
      <c r="G33" s="45">
        <v>27.80578490224231</v>
      </c>
      <c r="H33" s="46">
        <v>1007.5802721861932</v>
      </c>
      <c r="I33" s="47">
        <v>255.08975048862962</v>
      </c>
      <c r="J33" s="48">
        <v>0.34194336526625957</v>
      </c>
      <c r="K33" s="47">
        <v>25.31706480667289</v>
      </c>
      <c r="L33" s="20"/>
      <c r="M33" s="20"/>
      <c r="N33" s="17"/>
    </row>
    <row r="34" spans="1:13" ht="15" customHeight="1">
      <c r="A34" s="44">
        <v>0.375</v>
      </c>
      <c r="B34" s="84">
        <v>82.2617465677426</v>
      </c>
      <c r="C34" s="85">
        <v>907.9729822708898</v>
      </c>
      <c r="D34" s="86">
        <v>4.189071766016039</v>
      </c>
      <c r="E34" s="87">
        <v>23611.029215469614</v>
      </c>
      <c r="F34" s="45">
        <v>86.4227409586295</v>
      </c>
      <c r="G34" s="45">
        <v>16.5114728507774</v>
      </c>
      <c r="H34" s="46">
        <v>942.401339490355</v>
      </c>
      <c r="I34" s="47">
        <v>167.4602549266209</v>
      </c>
      <c r="J34" s="48">
        <v>0.22447755352093954</v>
      </c>
      <c r="K34" s="47">
        <v>17.769526411876964</v>
      </c>
      <c r="L34" s="20"/>
      <c r="M34" s="20"/>
    </row>
    <row r="35" spans="1:13" ht="15" customHeight="1">
      <c r="A35" s="44">
        <v>0.25</v>
      </c>
      <c r="B35" s="84">
        <v>89.74111510428348</v>
      </c>
      <c r="C35" s="85">
        <v>854.8015564768197</v>
      </c>
      <c r="D35" s="86">
        <v>3.9374396862583576</v>
      </c>
      <c r="E35" s="87">
        <v>24589.491063069196</v>
      </c>
      <c r="F35" s="45">
        <v>94.28043370814213</v>
      </c>
      <c r="G35" s="45">
        <v>7.9543660022180065</v>
      </c>
      <c r="H35" s="46">
        <v>887.2137690787125</v>
      </c>
      <c r="I35" s="47">
        <v>88.00858509890557</v>
      </c>
      <c r="J35" s="48">
        <v>0.11797397466341229</v>
      </c>
      <c r="K35" s="47">
        <v>9.919659519068798</v>
      </c>
      <c r="L35" s="20"/>
      <c r="M35" s="20"/>
    </row>
    <row r="36" spans="1:14" ht="15" customHeight="1">
      <c r="A36" s="44">
        <v>0</v>
      </c>
      <c r="B36" s="84">
        <v>100.47205489219556</v>
      </c>
      <c r="C36" s="85">
        <v>802.6354601192118</v>
      </c>
      <c r="D36" s="86">
        <v>3.6907158935821895</v>
      </c>
      <c r="E36" s="87">
        <v>25650.364533443433</v>
      </c>
      <c r="F36" s="45">
        <v>105.55416990057348</v>
      </c>
      <c r="G36" s="45">
        <v>0</v>
      </c>
      <c r="H36" s="46">
        <v>833.069648005377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382.77597400786635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106.67549649132133</v>
      </c>
      <c r="C58" s="102">
        <f>AIRFLOW!C26</f>
        <v>1072.5047310331968</v>
      </c>
      <c r="D58" s="103">
        <f>AIRFLOW!D26</f>
        <v>4.981760182642557</v>
      </c>
      <c r="E58" s="104">
        <f>AIRFLOW!E26</f>
        <v>21017.025215069712</v>
      </c>
      <c r="F58" s="35">
        <f>25.4*AIRFLOW!F26</f>
        <v>112.0713962997448</v>
      </c>
      <c r="G58" s="36">
        <f>AIRFLOW!G26*0.472</f>
        <v>51.70046860855256</v>
      </c>
      <c r="H58" s="35">
        <f>AIRFLOW!H26</f>
        <v>1113.1717736881742</v>
      </c>
      <c r="I58" s="36">
        <f>AIRFLOW!I26</f>
        <v>56.71676402229521</v>
      </c>
      <c r="J58" s="37">
        <f>AIRFLOW!J26</f>
        <v>0.0760278338100472</v>
      </c>
      <c r="K58" s="38">
        <f>AIRFLOW!K26</f>
        <v>5.095059483441674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293.1674674558075</v>
      </c>
      <c r="C59" s="102">
        <f>AIRFLOW!C27</f>
        <v>1080.5880201703112</v>
      </c>
      <c r="D59" s="103">
        <f>AIRFLOW!D27</f>
        <v>5.029261677560591</v>
      </c>
      <c r="E59" s="104">
        <f>AIRFLOW!E27</f>
        <v>20912.097339842585</v>
      </c>
      <c r="F59" s="35">
        <f>25.4*AIRFLOW!F27</f>
        <v>307.9965737971076</v>
      </c>
      <c r="G59" s="36">
        <f>AIRFLOW!G27*0.472</f>
        <v>47.352359619569555</v>
      </c>
      <c r="H59" s="35">
        <f>AIRFLOW!H27</f>
        <v>1121.5615635377048</v>
      </c>
      <c r="I59" s="36">
        <f>AIRFLOW!I27</f>
        <v>142.76103649687317</v>
      </c>
      <c r="J59" s="37">
        <f>AIRFLOW!J27</f>
        <v>0.19136868163119727</v>
      </c>
      <c r="K59" s="38">
        <f>AIRFLOW!K27</f>
        <v>12.728773982461266</v>
      </c>
      <c r="L59" s="2"/>
      <c r="M59" s="2"/>
    </row>
    <row r="60" spans="1:13" ht="15.75">
      <c r="A60" s="34">
        <f>AIRFLOW!A28*25.4</f>
        <v>31.75</v>
      </c>
      <c r="B60" s="101">
        <f>AIRFLOW!B28*25.4</f>
        <v>514.6672130588234</v>
      </c>
      <c r="C60" s="102">
        <f>AIRFLOW!C28</f>
        <v>1093.9152513699341</v>
      </c>
      <c r="D60" s="103">
        <f>AIRFLOW!D28</f>
        <v>5.088009834195931</v>
      </c>
      <c r="E60" s="104">
        <f>AIRFLOW!E28</f>
        <v>20782.46157323689</v>
      </c>
      <c r="F60" s="35">
        <f>25.4*AIRFLOW!F28</f>
        <v>540.7003022656957</v>
      </c>
      <c r="G60" s="36">
        <f>AIRFLOW!G28*0.472</f>
        <v>43.600451983568604</v>
      </c>
      <c r="H60" s="35">
        <f>AIRFLOW!H28</f>
        <v>1135.394134307388</v>
      </c>
      <c r="I60" s="36">
        <f>AIRFLOW!I28</f>
        <v>230.76491780091322</v>
      </c>
      <c r="J60" s="37">
        <f>AIRFLOW!J28</f>
        <v>0.30933635093956197</v>
      </c>
      <c r="K60" s="38">
        <f>AIRFLOW!K28</f>
        <v>20.324652984197794</v>
      </c>
      <c r="L60" s="2"/>
      <c r="M60" s="2"/>
    </row>
    <row r="61" spans="1:13" ht="15.75">
      <c r="A61" s="34">
        <f>AIRFLOW!A29*25.4</f>
        <v>25.4</v>
      </c>
      <c r="B61" s="101">
        <f>AIRFLOW!B29*25.4</f>
        <v>892.0380349021298</v>
      </c>
      <c r="C61" s="102">
        <f>AIRFLOW!C29</f>
        <v>1105.5094512762466</v>
      </c>
      <c r="D61" s="103">
        <f>AIRFLOW!D29</f>
        <v>5.141793815809174</v>
      </c>
      <c r="E61" s="104">
        <f>AIRFLOW!E29</f>
        <v>20697.300970873788</v>
      </c>
      <c r="F61" s="35">
        <f>25.4*AIRFLOW!F29</f>
        <v>937.1594359731475</v>
      </c>
      <c r="G61" s="36">
        <f>AIRFLOW!G29*0.472</f>
        <v>36.502026283276315</v>
      </c>
      <c r="H61" s="35">
        <f>AIRFLOW!H29</f>
        <v>1147.4279610130025</v>
      </c>
      <c r="I61" s="36">
        <f>AIRFLOW!I29</f>
        <v>334.85179983247826</v>
      </c>
      <c r="J61" s="37">
        <f>AIRFLOW!J29</f>
        <v>0.4488630024564052</v>
      </c>
      <c r="K61" s="38">
        <f>AIRFLOW!K29</f>
        <v>29.182816805061613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1159.3714754559116</v>
      </c>
      <c r="C62" s="102">
        <f>AIRFLOW!C30</f>
        <v>1109.6253093783687</v>
      </c>
      <c r="D62" s="103">
        <f>AIRFLOW!D30</f>
        <v>5.180041341029427</v>
      </c>
      <c r="E62" s="104">
        <f>AIRFLOW!E30</f>
        <v>20785.926269605126</v>
      </c>
      <c r="F62" s="35">
        <f>25.4*AIRFLOW!F30</f>
        <v>1218.0152364700743</v>
      </c>
      <c r="G62" s="36">
        <f>AIRFLOW!G30*0.472</f>
        <v>31.796351268955995</v>
      </c>
      <c r="H62" s="35">
        <f>AIRFLOW!H30</f>
        <v>1151.699883486831</v>
      </c>
      <c r="I62" s="36">
        <f>AIRFLOW!I30</f>
        <v>379.0986073760159</v>
      </c>
      <c r="J62" s="37">
        <f>AIRFLOW!J30</f>
        <v>0.5081750769115494</v>
      </c>
      <c r="K62" s="38">
        <f>AIRFLOW!K30</f>
        <v>32.91644054250273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1422.4023915219932</v>
      </c>
      <c r="C63" s="102">
        <f>AIRFLOW!C31</f>
        <v>1080.7441226341032</v>
      </c>
      <c r="D63" s="103">
        <f>AIRFLOW!D31</f>
        <v>5.044023900420257</v>
      </c>
      <c r="E63" s="104">
        <f>AIRFLOW!E31</f>
        <v>21075.774164677805</v>
      </c>
      <c r="F63" s="35">
        <f>25.4*AIRFLOW!F31</f>
        <v>1494.3508805786064</v>
      </c>
      <c r="G63" s="36">
        <f>AIRFLOW!G31*0.472</f>
        <v>25.78953409846739</v>
      </c>
      <c r="H63" s="35">
        <f>AIRFLOW!H31</f>
        <v>1121.723585066812</v>
      </c>
      <c r="I63" s="36">
        <f>AIRFLOW!I31</f>
        <v>377.24045682636404</v>
      </c>
      <c r="J63" s="37">
        <f>AIRFLOW!J31</f>
        <v>0.5056842584803808</v>
      </c>
      <c r="K63" s="38">
        <f>AIRFLOW!K31</f>
        <v>33.630429265146894</v>
      </c>
      <c r="L63" s="2"/>
      <c r="M63" s="2"/>
    </row>
    <row r="64" spans="1:13" ht="15.75">
      <c r="A64" s="34">
        <f>AIRFLOW!A32*25.4</f>
        <v>15.875</v>
      </c>
      <c r="B64" s="101">
        <f>AIRFLOW!B32*25.4</f>
        <v>1664.3054760016323</v>
      </c>
      <c r="C64" s="102">
        <f>AIRFLOW!C32</f>
        <v>1033.3454462952636</v>
      </c>
      <c r="D64" s="103">
        <f>AIRFLOW!D32</f>
        <v>4.807802349462133</v>
      </c>
      <c r="E64" s="104">
        <f>AIRFLOW!E32</f>
        <v>21702.783055260876</v>
      </c>
      <c r="F64" s="35">
        <f>25.4*AIRFLOW!F32</f>
        <v>1748.4899972318283</v>
      </c>
      <c r="G64" s="36">
        <f>AIRFLOW!G32*0.472</f>
        <v>19.312518305382902</v>
      </c>
      <c r="H64" s="35">
        <f>AIRFLOW!H32</f>
        <v>1072.527654192224</v>
      </c>
      <c r="I64" s="36">
        <f>AIRFLOW!I32</f>
        <v>330.54016714942276</v>
      </c>
      <c r="J64" s="37">
        <f>AIRFLOW!J32</f>
        <v>0.44308333398045946</v>
      </c>
      <c r="K64" s="38">
        <f>AIRFLOW!K32</f>
        <v>30.818801348145158</v>
      </c>
      <c r="L64" s="2"/>
      <c r="M64" s="2"/>
    </row>
    <row r="65" spans="1:13" ht="15.75">
      <c r="A65" s="34">
        <f>AIRFLOW!A33*25.4</f>
        <v>12.7</v>
      </c>
      <c r="B65" s="101">
        <f>AIRFLOW!B33*25.4</f>
        <v>1890.007639756289</v>
      </c>
      <c r="C65" s="102">
        <f>AIRFLOW!C33</f>
        <v>970.7707600553297</v>
      </c>
      <c r="D65" s="103">
        <f>AIRFLOW!D33</f>
        <v>4.484923587930161</v>
      </c>
      <c r="E65" s="104">
        <f>AIRFLOW!E33</f>
        <v>22585.710198601915</v>
      </c>
      <c r="F65" s="35">
        <f>25.4*AIRFLOW!F33</f>
        <v>1985.60871213667</v>
      </c>
      <c r="G65" s="36">
        <f>AIRFLOW!G33*0.472</f>
        <v>13.124330473858368</v>
      </c>
      <c r="H65" s="35">
        <f>AIRFLOW!H33</f>
        <v>1007.5802721861932</v>
      </c>
      <c r="I65" s="36">
        <f>AIRFLOW!I33</f>
        <v>255.08975048862962</v>
      </c>
      <c r="J65" s="37">
        <f>AIRFLOW!J33</f>
        <v>0.34194336526625957</v>
      </c>
      <c r="K65" s="38">
        <f>AIRFLOW!K33</f>
        <v>25.31706480667289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2089.448362820662</v>
      </c>
      <c r="C66" s="102">
        <f>AIRFLOW!C34</f>
        <v>907.9729822708898</v>
      </c>
      <c r="D66" s="103">
        <f>AIRFLOW!D34</f>
        <v>4.189071766016039</v>
      </c>
      <c r="E66" s="104">
        <f>AIRFLOW!E34</f>
        <v>23611.029215469614</v>
      </c>
      <c r="F66" s="35">
        <f>25.4*AIRFLOW!F34</f>
        <v>2195.137620349189</v>
      </c>
      <c r="G66" s="36">
        <f>AIRFLOW!G34*0.472</f>
        <v>7.793415185566931</v>
      </c>
      <c r="H66" s="35">
        <f>AIRFLOW!H34</f>
        <v>942.401339490355</v>
      </c>
      <c r="I66" s="36">
        <f>AIRFLOW!I34</f>
        <v>167.4602549266209</v>
      </c>
      <c r="J66" s="37">
        <f>AIRFLOW!J34</f>
        <v>0.22447755352093954</v>
      </c>
      <c r="K66" s="38">
        <f>AIRFLOW!K34</f>
        <v>17.769526411876964</v>
      </c>
      <c r="L66" s="2"/>
      <c r="M66" s="2"/>
    </row>
    <row r="67" spans="1:13" ht="15.75">
      <c r="A67" s="34">
        <f>AIRFLOW!A35*25.4</f>
        <v>6.35</v>
      </c>
      <c r="B67" s="101">
        <f>AIRFLOW!B35*25.4</f>
        <v>2279.4243236488</v>
      </c>
      <c r="C67" s="102">
        <f>AIRFLOW!C35</f>
        <v>854.8015564768197</v>
      </c>
      <c r="D67" s="103">
        <f>AIRFLOW!D35</f>
        <v>3.9374396862583576</v>
      </c>
      <c r="E67" s="104">
        <f>AIRFLOW!E35</f>
        <v>24589.491063069196</v>
      </c>
      <c r="F67" s="35">
        <f>25.4*AIRFLOW!F35</f>
        <v>2394.7230161868097</v>
      </c>
      <c r="G67" s="36">
        <f>AIRFLOW!G35*0.472</f>
        <v>3.754460753046899</v>
      </c>
      <c r="H67" s="35">
        <f>AIRFLOW!H35</f>
        <v>887.2137690787125</v>
      </c>
      <c r="I67" s="36">
        <f>AIRFLOW!I35</f>
        <v>88.00858509890557</v>
      </c>
      <c r="J67" s="37">
        <f>AIRFLOW!J35</f>
        <v>0.11797397466341229</v>
      </c>
      <c r="K67" s="38">
        <f>AIRFLOW!K35</f>
        <v>9.919659519068798</v>
      </c>
      <c r="L67" s="2"/>
      <c r="M67" s="2"/>
    </row>
    <row r="68" spans="1:13" ht="15.75">
      <c r="A68" s="34">
        <f>AIRFLOW!A36*25.4</f>
        <v>0</v>
      </c>
      <c r="B68" s="101">
        <f>AIRFLOW!B36*25.4</f>
        <v>2551.990194261767</v>
      </c>
      <c r="C68" s="102">
        <f>AIRFLOW!C36</f>
        <v>802.6354601192118</v>
      </c>
      <c r="D68" s="103">
        <f>AIRFLOW!D36</f>
        <v>3.6907158935821895</v>
      </c>
      <c r="E68" s="104">
        <f>AIRFLOW!E36</f>
        <v>25650.364533443433</v>
      </c>
      <c r="F68" s="35">
        <f>25.4*AIRFLOW!F36</f>
        <v>2681.0759154745665</v>
      </c>
      <c r="G68" s="36">
        <f>AIRFLOW!G36*0.472</f>
        <v>0</v>
      </c>
      <c r="H68" s="35">
        <f>AIRFLOW!H36</f>
        <v>833.069648005377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382.77597400786635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1.046045271037149</v>
      </c>
      <c r="C74" s="102">
        <f>AIRFLOW!C26</f>
        <v>1072.5047310331968</v>
      </c>
      <c r="D74" s="103">
        <f>AIRFLOW!D26</f>
        <v>4.981760182642557</v>
      </c>
      <c r="E74" s="107">
        <f>AIRFLOW!E26</f>
        <v>21017.025215069712</v>
      </c>
      <c r="F74" s="41">
        <f>AIRFLOW!F26*(0.07355/0.2952998)</f>
        <v>1.0989567236503632</v>
      </c>
      <c r="G74" s="41">
        <f>AIRFLOW!G26*0.472*(0.001*3600)</f>
        <v>186.12168699078921</v>
      </c>
      <c r="H74" s="40">
        <f>AIRFLOW!H26</f>
        <v>1113.1717736881742</v>
      </c>
      <c r="I74" s="42">
        <f>AIRFLOW!I26</f>
        <v>56.71676402229521</v>
      </c>
      <c r="J74" s="43">
        <f>AIRFLOW!J26</f>
        <v>0.0760278338100472</v>
      </c>
      <c r="K74" s="41">
        <f>AIRFLOW!K26</f>
        <v>5.095059483441674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2.8747599311997</v>
      </c>
      <c r="C75" s="102">
        <f>AIRFLOW!C27</f>
        <v>1080.5880201703112</v>
      </c>
      <c r="D75" s="103">
        <f>AIRFLOW!D27</f>
        <v>5.029261677560591</v>
      </c>
      <c r="E75" s="107">
        <f>AIRFLOW!E27</f>
        <v>20912.097339842585</v>
      </c>
      <c r="F75" s="41">
        <f>AIRFLOW!F27*(0.07355/0.2952998)</f>
        <v>3.020172111805637</v>
      </c>
      <c r="G75" s="41">
        <f>AIRFLOW!G27*0.472*(0.001*3600)</f>
        <v>170.4684946304504</v>
      </c>
      <c r="H75" s="40">
        <f>AIRFLOW!H27</f>
        <v>1121.5615635377048</v>
      </c>
      <c r="I75" s="42">
        <f>AIRFLOW!I27</f>
        <v>142.76103649687317</v>
      </c>
      <c r="J75" s="43">
        <f>AIRFLOW!J27</f>
        <v>0.19136868163119727</v>
      </c>
      <c r="K75" s="41">
        <f>AIRFLOW!K27</f>
        <v>12.728773982461266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5.04675602256841</v>
      </c>
      <c r="C76" s="102">
        <f>AIRFLOW!C28</f>
        <v>1093.9152513699341</v>
      </c>
      <c r="D76" s="103">
        <f>AIRFLOW!D28</f>
        <v>5.088009834195931</v>
      </c>
      <c r="E76" s="107">
        <f>AIRFLOW!E28</f>
        <v>20782.46157323689</v>
      </c>
      <c r="F76" s="41">
        <f>AIRFLOW!F28*(0.07355/0.2952998)</f>
        <v>5.302032920741106</v>
      </c>
      <c r="G76" s="41">
        <f>AIRFLOW!G28*0.472*(0.001*3600)</f>
        <v>156.96162714084699</v>
      </c>
      <c r="H76" s="40">
        <f>AIRFLOW!H28</f>
        <v>1135.394134307388</v>
      </c>
      <c r="I76" s="42">
        <f>AIRFLOW!I28</f>
        <v>230.76491780091322</v>
      </c>
      <c r="J76" s="43">
        <f>AIRFLOW!J28</f>
        <v>0.30933635093956197</v>
      </c>
      <c r="K76" s="41">
        <f>AIRFLOW!K28</f>
        <v>20.324652984197794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8.747202484973279</v>
      </c>
      <c r="C77" s="102">
        <f>AIRFLOW!C29</f>
        <v>1105.5094512762466</v>
      </c>
      <c r="D77" s="103">
        <f>AIRFLOW!D29</f>
        <v>5.141793815809174</v>
      </c>
      <c r="E77" s="107">
        <f>AIRFLOW!E29</f>
        <v>20697.300970873788</v>
      </c>
      <c r="F77" s="41">
        <f>AIRFLOW!F29*(0.07355/0.2952998)</f>
        <v>9.189656748279647</v>
      </c>
      <c r="G77" s="41">
        <f>AIRFLOW!G29*0.472*(0.001*3600)</f>
        <v>131.40729461979473</v>
      </c>
      <c r="H77" s="40">
        <f>AIRFLOW!H29</f>
        <v>1147.4279610130025</v>
      </c>
      <c r="I77" s="42">
        <f>AIRFLOW!I29</f>
        <v>334.85179983247826</v>
      </c>
      <c r="J77" s="43">
        <f>AIRFLOW!J29</f>
        <v>0.4488630024564052</v>
      </c>
      <c r="K77" s="41">
        <f>AIRFLOW!K29</f>
        <v>29.182816805061613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11.368637495628468</v>
      </c>
      <c r="C78" s="102">
        <f>AIRFLOW!C30</f>
        <v>1109.6253093783687</v>
      </c>
      <c r="D78" s="103">
        <f>AIRFLOW!D30</f>
        <v>5.180041341029427</v>
      </c>
      <c r="E78" s="107">
        <f>AIRFLOW!E30</f>
        <v>20785.926269605126</v>
      </c>
      <c r="F78" s="41">
        <f>AIRFLOW!F30*(0.07355/0.2952998)</f>
        <v>11.943690163789128</v>
      </c>
      <c r="G78" s="41">
        <f>AIRFLOW!G30*0.472*(0.001*3600)</f>
        <v>114.46686456824159</v>
      </c>
      <c r="H78" s="40">
        <f>AIRFLOW!H30</f>
        <v>1151.699883486831</v>
      </c>
      <c r="I78" s="42">
        <f>AIRFLOW!I30</f>
        <v>379.0986073760159</v>
      </c>
      <c r="J78" s="43">
        <f>AIRFLOW!J30</f>
        <v>0.5081750769115494</v>
      </c>
      <c r="K78" s="41">
        <f>AIRFLOW!K30</f>
        <v>32.91644054250273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13.947882541934657</v>
      </c>
      <c r="C79" s="102">
        <f>AIRFLOW!C31</f>
        <v>1080.7441226341032</v>
      </c>
      <c r="D79" s="103">
        <f>AIRFLOW!D31</f>
        <v>5.044023900420257</v>
      </c>
      <c r="E79" s="107">
        <f>AIRFLOW!E31</f>
        <v>21075.774164677805</v>
      </c>
      <c r="F79" s="41">
        <f>AIRFLOW!F31*(0.07355/0.2952998)</f>
        <v>14.653399546414326</v>
      </c>
      <c r="G79" s="41">
        <f>AIRFLOW!G31*0.472*(0.001*3600)</f>
        <v>92.8423227544826</v>
      </c>
      <c r="H79" s="40">
        <f>AIRFLOW!H31</f>
        <v>1121.723585066812</v>
      </c>
      <c r="I79" s="42">
        <f>AIRFLOW!I31</f>
        <v>377.24045682636404</v>
      </c>
      <c r="J79" s="43">
        <f>AIRFLOW!J31</f>
        <v>0.5056842584803808</v>
      </c>
      <c r="K79" s="41">
        <f>AIRFLOW!K31</f>
        <v>33.630429265146894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16.31995097275572</v>
      </c>
      <c r="C80" s="102">
        <f>AIRFLOW!C32</f>
        <v>1033.3454462952636</v>
      </c>
      <c r="D80" s="103">
        <f>AIRFLOW!D32</f>
        <v>4.807802349462133</v>
      </c>
      <c r="E80" s="107">
        <f>AIRFLOW!E32</f>
        <v>21702.783055260876</v>
      </c>
      <c r="F80" s="41">
        <f>AIRFLOW!F32*(0.07355/0.2952998)</f>
        <v>17.14545282860635</v>
      </c>
      <c r="G80" s="41">
        <f>AIRFLOW!G32*0.472*(0.001*3600)</f>
        <v>69.52506589937845</v>
      </c>
      <c r="H80" s="40">
        <f>AIRFLOW!H32</f>
        <v>1072.527654192224</v>
      </c>
      <c r="I80" s="42">
        <f>AIRFLOW!I32</f>
        <v>330.54016714942276</v>
      </c>
      <c r="J80" s="43">
        <f>AIRFLOW!J32</f>
        <v>0.44308333398045946</v>
      </c>
      <c r="K80" s="41">
        <f>AIRFLOW!K32</f>
        <v>30.818801348145158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18.533155399487576</v>
      </c>
      <c r="C81" s="102">
        <f>AIRFLOW!C33</f>
        <v>970.7707600553297</v>
      </c>
      <c r="D81" s="103">
        <f>AIRFLOW!D33</f>
        <v>4.484923587930161</v>
      </c>
      <c r="E81" s="107">
        <f>AIRFLOW!E33</f>
        <v>22585.710198601915</v>
      </c>
      <c r="F81" s="41">
        <f>AIRFLOW!F33*(0.07355/0.2952998)</f>
        <v>19.470606388316238</v>
      </c>
      <c r="G81" s="41">
        <f>AIRFLOW!G33*0.472*(0.001*3600)</f>
        <v>47.24758970589013</v>
      </c>
      <c r="H81" s="40">
        <f>AIRFLOW!H33</f>
        <v>1007.5802721861932</v>
      </c>
      <c r="I81" s="42">
        <f>AIRFLOW!I33</f>
        <v>255.08975048862962</v>
      </c>
      <c r="J81" s="43">
        <f>AIRFLOW!J33</f>
        <v>0.34194336526625957</v>
      </c>
      <c r="K81" s="41">
        <f>AIRFLOW!K33</f>
        <v>25.31706480667289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20.488843744755222</v>
      </c>
      <c r="C82" s="102">
        <f>AIRFLOW!C34</f>
        <v>907.9729822708898</v>
      </c>
      <c r="D82" s="103">
        <f>AIRFLOW!D34</f>
        <v>4.189071766016039</v>
      </c>
      <c r="E82" s="107">
        <f>AIRFLOW!E34</f>
        <v>23611.029215469614</v>
      </c>
      <c r="F82" s="41">
        <f>AIRFLOW!F34*(0.07355/0.2952998)</f>
        <v>21.525218091943174</v>
      </c>
      <c r="G82" s="41">
        <f>AIRFLOW!G34*0.472*(0.001*3600)</f>
        <v>28.05629466804095</v>
      </c>
      <c r="H82" s="40">
        <f>AIRFLOW!H34</f>
        <v>942.401339490355</v>
      </c>
      <c r="I82" s="42">
        <f>AIRFLOW!I34</f>
        <v>167.4602549266209</v>
      </c>
      <c r="J82" s="43">
        <f>AIRFLOW!J34</f>
        <v>0.22447755352093954</v>
      </c>
      <c r="K82" s="41">
        <f>AIRFLOW!K34</f>
        <v>17.769526411876964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22.351721931135916</v>
      </c>
      <c r="C83" s="102">
        <f>AIRFLOW!C35</f>
        <v>854.8015564768197</v>
      </c>
      <c r="D83" s="103">
        <f>AIRFLOW!D35</f>
        <v>3.9374396862583576</v>
      </c>
      <c r="E83" s="107">
        <f>AIRFLOW!E35</f>
        <v>24589.491063069196</v>
      </c>
      <c r="F83" s="41">
        <f>AIRFLOW!F35*(0.07355/0.2952998)</f>
        <v>23.482325078560343</v>
      </c>
      <c r="G83" s="41">
        <f>AIRFLOW!G35*0.472*(0.001*3600)</f>
        <v>13.516058710968837</v>
      </c>
      <c r="H83" s="40">
        <f>AIRFLOW!H35</f>
        <v>887.2137690787125</v>
      </c>
      <c r="I83" s="42">
        <f>AIRFLOW!I35</f>
        <v>88.00858509890557</v>
      </c>
      <c r="J83" s="43">
        <f>AIRFLOW!J35</f>
        <v>0.11797397466341229</v>
      </c>
      <c r="K83" s="41">
        <f>AIRFLOW!K35</f>
        <v>9.919659519068798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25.024465432489233</v>
      </c>
      <c r="C84" s="102">
        <f>AIRFLOW!C36</f>
        <v>802.6354601192118</v>
      </c>
      <c r="D84" s="103">
        <f>AIRFLOW!D36</f>
        <v>3.6907158935821895</v>
      </c>
      <c r="E84" s="107">
        <f>AIRFLOW!E36</f>
        <v>25650.364533443433</v>
      </c>
      <c r="F84" s="41">
        <f>AIRFLOW!F36*(0.07355/0.2952998)</f>
        <v>26.290262290008936</v>
      </c>
      <c r="G84" s="41">
        <f>AIRFLOW!G36*0.472*(0.001*3600)</f>
        <v>0</v>
      </c>
      <c r="H84" s="40">
        <f>AIRFLOW!H36</f>
        <v>833.069648005377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382.77597400786635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2013-09-05T15:22:29Z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-431605067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