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<sst xmlns="http://schemas.openxmlformats.org/spreadsheetml/2006/main" count="78" uniqueCount="30">
  <si>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</si>
  <si>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</si>
  <si>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</si>
  <si>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</si>
  <si>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</si>
  <si>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</si>
  <si>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</si>
  <si>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</si>
  <si>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</si>
  <si>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</si>
  <si>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</si>
  <si>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</si>
  <si>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</si>
  <si>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</si>
  <si>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</si>
  <si>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</si>
  <si>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</si>
  <si>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</si>
  <si>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</si>
  <si>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</si>
  <si>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</si>
  <si>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</si>
  <si>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</si>
  <si>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</si>
  <si>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</si>
  <si>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120.82 inH20, 3069 mmH20 or 30.09 Pa, Maximum open watts = 1778 watts.</t>
  </si>
  <si>
    <t>LH2567-00</t>
  </si>
  <si>
    <t>LIGHTHOUSE</t>
  </si>
  <si>
    <t>VACUUM</t>
  </si>
  <si>
    <t>MOTOR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</si>
</sst>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0302584"/>
        <c:axId val="5007007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7977474"/>
        <c:axId val="29144083"/>
      </c:scatterChart>
      <c:valAx>
        <c:axId val="50302584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070073"/>
        <c:crosses val="autoZero"/>
        <c:crossBetween val="midCat"/>
        <c:dispUnits/>
        <c:majorUnit val="10"/>
      </c:valAx>
      <c:valAx>
        <c:axId val="5007007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2584"/>
        <c:crosses val="autoZero"/>
        <c:crossBetween val="midCat"/>
        <c:dispUnits/>
      </c:valAx>
      <c:valAx>
        <c:axId val="47977474"/>
        <c:scaling>
          <c:orientation val="minMax"/>
        </c:scaling>
        <c:axPos val="b"/>
        <c:delete val="1"/>
        <c:majorTickMark val="out"/>
        <c:minorTickMark val="none"/>
        <c:tickLblPos val="nextTo"/>
        <c:crossAx val="29144083"/>
        <c:crosses val="max"/>
        <c:crossBetween val="midCat"/>
        <c:dispUnits/>
      </c:valAx>
      <c:valAx>
        <c:axId val="2914408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7747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970156"/>
        <c:axId val="11860493"/>
      </c:scatterChart>
      <c:valAx>
        <c:axId val="6097015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1860493"/>
        <c:crosses val="autoZero"/>
        <c:crossBetween val="midCat"/>
        <c:dispUnits/>
      </c:valAx>
      <c:valAx>
        <c:axId val="1186049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0970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9635574"/>
        <c:axId val="2117584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6364896"/>
        <c:axId val="37522017"/>
      </c:scatterChart>
      <c:valAx>
        <c:axId val="39635574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175847"/>
        <c:crosses val="autoZero"/>
        <c:crossBetween val="midCat"/>
        <c:dispUnits/>
        <c:majorUnit val="5"/>
      </c:valAx>
      <c:valAx>
        <c:axId val="2117584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35574"/>
        <c:crosses val="autoZero"/>
        <c:crossBetween val="midCat"/>
        <c:dispUnits/>
      </c:valAx>
      <c:valAx>
        <c:axId val="56364896"/>
        <c:scaling>
          <c:orientation val="minMax"/>
        </c:scaling>
        <c:axPos val="b"/>
        <c:delete val="1"/>
        <c:majorTickMark val="out"/>
        <c:minorTickMark val="none"/>
        <c:tickLblPos val="nextTo"/>
        <c:crossAx val="37522017"/>
        <c:crosses val="max"/>
        <c:crossBetween val="midCat"/>
        <c:dispUnits/>
      </c:valAx>
      <c:valAx>
        <c:axId val="3752201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6489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6" sqref="L6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0"/>
      <c r="B2" s="120"/>
      <c r="C2" s="120"/>
      <c r="D2" s="54"/>
      <c r="E2" s="54"/>
      <c r="F2" s="54"/>
      <c r="G2" s="55"/>
      <c r="H2" s="121"/>
      <c r="I2" s="121"/>
      <c r="J2" s="121"/>
      <c r="K2" s="121"/>
      <c r="L2" s="121"/>
      <c r="M2" s="121"/>
      <c r="N2" s="3"/>
    </row>
    <row r="3" spans="1:14" ht="24.75">
      <c r="A3" s="120" t="s">
        <v>20</v>
      </c>
      <c r="B3" s="120"/>
      <c r="C3" s="120"/>
      <c r="D3" s="56"/>
      <c r="E3" s="56"/>
      <c r="F3" s="56"/>
      <c r="G3" s="57"/>
      <c r="H3" s="122"/>
      <c r="I3" s="122"/>
      <c r="J3" s="122"/>
      <c r="K3" s="122"/>
      <c r="L3" s="122"/>
      <c r="M3" s="122"/>
      <c r="N3" s="3"/>
    </row>
    <row r="4" spans="1:14" ht="24.75">
      <c r="A4" s="125" t="s">
        <v>21</v>
      </c>
      <c r="B4" s="125"/>
      <c r="C4" s="125"/>
      <c r="D4" s="58"/>
      <c r="E4" s="59"/>
      <c r="F4" s="59"/>
      <c r="G4" s="59"/>
      <c r="H4" s="2"/>
      <c r="I4" s="2"/>
      <c r="J4" s="128" t="s">
        <v>27</v>
      </c>
      <c r="K4" s="2"/>
      <c r="L4" s="60"/>
      <c r="M4" s="61"/>
      <c r="N4" s="4"/>
    </row>
    <row r="5" spans="1:14" ht="24.75">
      <c r="A5" s="119"/>
      <c r="B5" s="119"/>
      <c r="C5" s="119"/>
      <c r="D5" s="55"/>
      <c r="E5" s="55"/>
      <c r="F5" s="55"/>
      <c r="G5" s="62"/>
      <c r="H5" s="63"/>
      <c r="I5" s="63"/>
      <c r="J5" s="129" t="s">
        <v>28</v>
      </c>
      <c r="K5" s="129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30" t="s">
        <v>29</v>
      </c>
      <c r="K6" s="109"/>
      <c r="L6" s="66"/>
      <c r="M6" s="61"/>
      <c r="N6" s="4"/>
    </row>
    <row r="7" spans="1:14" ht="23.25">
      <c r="A7" s="67" t="s">
        <v>22</v>
      </c>
      <c r="B7" s="68">
        <v>120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30" t="s">
        <v>26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1519.83</v>
      </c>
      <c r="D26" s="87">
        <v>13.1492</v>
      </c>
      <c r="E26" s="88">
        <v>23358</v>
      </c>
      <c r="F26" s="45">
        <v>4.726430100435826</v>
      </c>
      <c r="G26" s="45">
        <v>113.24732889736951</v>
      </c>
      <c r="H26" s="46">
        <v>1573.120945543419</v>
      </c>
      <c r="I26" s="47">
        <v>62.81438381582398</v>
      </c>
      <c r="J26" s="48">
        <v>0.08420158688448255</v>
      </c>
      <c r="K26" s="47">
        <v>3.992978670443255</v>
      </c>
      <c r="L26" s="20"/>
      <c r="M26" s="20"/>
    </row>
    <row r="27" spans="1:13" ht="15" customHeight="1">
      <c r="A27" s="44">
        <v>1.5</v>
      </c>
      <c r="B27" s="85">
        <v>13.2757</v>
      </c>
      <c r="C27" s="86">
        <v>1526.82</v>
      </c>
      <c r="D27" s="87">
        <v>13.2063</v>
      </c>
      <c r="E27" s="88">
        <v>23409</v>
      </c>
      <c r="F27" s="45">
        <v>13.896671506070762</v>
      </c>
      <c r="G27" s="45">
        <v>107.16720066034965</v>
      </c>
      <c r="H27" s="46">
        <v>1580.3560411852661</v>
      </c>
      <c r="I27" s="47">
        <v>174.77148455870562</v>
      </c>
      <c r="J27" s="48">
        <v>0.23427812943526222</v>
      </c>
      <c r="K27" s="47">
        <v>11.05899430280452</v>
      </c>
      <c r="L27" s="20"/>
      <c r="M27" s="20"/>
    </row>
    <row r="28" spans="1:13" ht="15" customHeight="1">
      <c r="A28" s="44">
        <v>1.25</v>
      </c>
      <c r="B28" s="85">
        <v>23.9112</v>
      </c>
      <c r="C28" s="86">
        <v>1527.62</v>
      </c>
      <c r="D28" s="87">
        <v>13.2078</v>
      </c>
      <c r="E28" s="88">
        <v>23418</v>
      </c>
      <c r="F28" s="45">
        <v>25.029647530145997</v>
      </c>
      <c r="G28" s="45">
        <v>99.85255473611451</v>
      </c>
      <c r="H28" s="46">
        <v>1581.1840921886248</v>
      </c>
      <c r="I28" s="47">
        <v>293.2998303379686</v>
      </c>
      <c r="J28" s="48">
        <v>0.39316331144499816</v>
      </c>
      <c r="K28" s="47">
        <v>18.54937902467715</v>
      </c>
      <c r="L28" s="20"/>
      <c r="M28" s="20"/>
    </row>
    <row r="29" spans="1:14" ht="15" customHeight="1">
      <c r="A29" s="44">
        <v>1</v>
      </c>
      <c r="B29" s="85">
        <v>43.2772</v>
      </c>
      <c r="C29" s="86">
        <v>1528.22</v>
      </c>
      <c r="D29" s="87">
        <v>13.2048</v>
      </c>
      <c r="E29" s="88">
        <v>23466</v>
      </c>
      <c r="F29" s="45">
        <v>45.30149311166459</v>
      </c>
      <c r="G29" s="45">
        <v>85.34486456040976</v>
      </c>
      <c r="H29" s="46">
        <v>1581.805130441144</v>
      </c>
      <c r="I29" s="47">
        <v>453.71987832499974</v>
      </c>
      <c r="J29" s="48">
        <v>0.608203590247989</v>
      </c>
      <c r="K29" s="47">
        <v>28.683677249071977</v>
      </c>
      <c r="L29" s="20"/>
      <c r="M29" s="20"/>
      <c r="N29" s="10"/>
    </row>
    <row r="30" spans="1:13" ht="15" customHeight="1">
      <c r="A30" s="44">
        <v>0.875</v>
      </c>
      <c r="B30" s="85">
        <v>56.5828</v>
      </c>
      <c r="C30" s="86">
        <v>1511.05</v>
      </c>
      <c r="D30" s="87">
        <v>13.0516</v>
      </c>
      <c r="E30" s="88">
        <v>23601</v>
      </c>
      <c r="F30" s="45">
        <v>59.22946319167356</v>
      </c>
      <c r="G30" s="45">
        <v>74.69519505327877</v>
      </c>
      <c r="H30" s="46">
        <v>1564.0330857815568</v>
      </c>
      <c r="I30" s="47">
        <v>519.1924391346821</v>
      </c>
      <c r="J30" s="48">
        <v>0.6959684170706194</v>
      </c>
      <c r="K30" s="47">
        <v>33.195745272564906</v>
      </c>
      <c r="L30" s="20"/>
      <c r="M30" s="20"/>
    </row>
    <row r="31" spans="1:13" ht="15" customHeight="1">
      <c r="A31" s="44">
        <v>0.75</v>
      </c>
      <c r="B31" s="85">
        <v>70.5635</v>
      </c>
      <c r="C31" s="86">
        <v>1472.9</v>
      </c>
      <c r="D31" s="87">
        <v>12.6986</v>
      </c>
      <c r="E31" s="88">
        <v>24039</v>
      </c>
      <c r="F31" s="45">
        <v>73.86411110665534</v>
      </c>
      <c r="G31" s="45">
        <v>61.05488329612473</v>
      </c>
      <c r="H31" s="46">
        <v>1524.5454035588864</v>
      </c>
      <c r="I31" s="47">
        <v>529.238924654413</v>
      </c>
      <c r="J31" s="48">
        <v>0.7094355558370148</v>
      </c>
      <c r="K31" s="47">
        <v>34.71454004708302</v>
      </c>
      <c r="L31" s="20"/>
      <c r="M31" s="20"/>
    </row>
    <row r="32" spans="1:13" ht="15" customHeight="1">
      <c r="A32" s="44">
        <v>0.625</v>
      </c>
      <c r="B32" s="85">
        <v>82.7741</v>
      </c>
      <c r="C32" s="86">
        <v>1404.41</v>
      </c>
      <c r="D32" s="87">
        <v>12.0903</v>
      </c>
      <c r="E32" s="88">
        <v>24729</v>
      </c>
      <c r="F32" s="45">
        <v>86.64586250899401</v>
      </c>
      <c r="G32" s="45">
        <v>45.76630252513785</v>
      </c>
      <c r="H32" s="46">
        <v>1453.653887033835</v>
      </c>
      <c r="I32" s="47">
        <v>465.3626815758329</v>
      </c>
      <c r="J32" s="48">
        <v>0.6238105651150575</v>
      </c>
      <c r="K32" s="47">
        <v>32.013307000155336</v>
      </c>
      <c r="L32" s="20"/>
      <c r="M32" s="20"/>
    </row>
    <row r="33" spans="1:14" ht="15" customHeight="1">
      <c r="A33" s="44">
        <v>0.5</v>
      </c>
      <c r="B33" s="85">
        <v>93.8147</v>
      </c>
      <c r="C33" s="86">
        <v>1315.75</v>
      </c>
      <c r="D33" s="87">
        <v>11.2791</v>
      </c>
      <c r="E33" s="88">
        <v>25815</v>
      </c>
      <c r="F33" s="45">
        <v>98.20288710505486</v>
      </c>
      <c r="G33" s="45">
        <v>31.09628046567997</v>
      </c>
      <c r="H33" s="46">
        <v>1361.885134586601</v>
      </c>
      <c r="I33" s="47">
        <v>358.36913439518554</v>
      </c>
      <c r="J33" s="48">
        <v>0.48038757961821116</v>
      </c>
      <c r="K33" s="47">
        <v>26.314196791931955</v>
      </c>
      <c r="L33" s="20"/>
      <c r="M33" s="20"/>
      <c r="N33" s="17"/>
    </row>
    <row r="34" spans="1:13" ht="15" customHeight="1">
      <c r="A34" s="44">
        <v>0.375</v>
      </c>
      <c r="B34" s="85">
        <v>104.675</v>
      </c>
      <c r="C34" s="86">
        <v>1222.1</v>
      </c>
      <c r="D34" s="87">
        <v>10.438</v>
      </c>
      <c r="E34" s="88">
        <v>27093</v>
      </c>
      <c r="F34" s="45">
        <v>109.57117815994313</v>
      </c>
      <c r="G34" s="45">
        <v>18.447841490319494</v>
      </c>
      <c r="H34" s="46">
        <v>1264.9514140059166</v>
      </c>
      <c r="I34" s="47">
        <v>237.2137105236732</v>
      </c>
      <c r="J34" s="48">
        <v>0.31798084520599623</v>
      </c>
      <c r="K34" s="47">
        <v>18.75279223353346</v>
      </c>
      <c r="L34" s="20"/>
      <c r="M34" s="20"/>
    </row>
    <row r="35" spans="1:13" ht="15" customHeight="1">
      <c r="A35" s="44">
        <v>0.25</v>
      </c>
      <c r="B35" s="85">
        <v>114.936</v>
      </c>
      <c r="C35" s="86">
        <v>1138.03</v>
      </c>
      <c r="D35" s="87">
        <v>9.69144</v>
      </c>
      <c r="E35" s="88">
        <v>28425</v>
      </c>
      <c r="F35" s="45">
        <v>120.31213692850466</v>
      </c>
      <c r="G35" s="45">
        <v>8.864802712537891</v>
      </c>
      <c r="H35" s="46">
        <v>1177.9336041904537</v>
      </c>
      <c r="I35" s="47">
        <v>125.16312921067892</v>
      </c>
      <c r="J35" s="48">
        <v>0.16777899357999854</v>
      </c>
      <c r="K35" s="47">
        <v>10.625652308875125</v>
      </c>
      <c r="L35" s="20"/>
      <c r="M35" s="20"/>
    </row>
    <row r="36" spans="1:14" ht="15" customHeight="1">
      <c r="A36" s="44">
        <v>0</v>
      </c>
      <c r="B36" s="85">
        <v>128.241</v>
      </c>
      <c r="C36" s="86">
        <v>1064.94</v>
      </c>
      <c r="D36" s="87">
        <v>9.04855</v>
      </c>
      <c r="E36" s="88">
        <v>29640</v>
      </c>
      <c r="F36" s="45">
        <v>134.23947894348478</v>
      </c>
      <c r="G36" s="45">
        <v>0</v>
      </c>
      <c r="H36" s="46">
        <v>1102.2807943960895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528.6281384604982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6" t="s">
        <v>18</v>
      </c>
      <c r="B55" s="127"/>
      <c r="C55" s="127"/>
      <c r="D55" s="127"/>
      <c r="E55" s="127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1519.83</v>
      </c>
      <c r="D58" s="104">
        <f>AIRFLOW!D26</f>
        <v>13.1492</v>
      </c>
      <c r="E58" s="105">
        <f>AIRFLOW!E26</f>
        <v>23358</v>
      </c>
      <c r="F58" s="35">
        <f>25.4*AIRFLOW!F26</f>
        <v>120.05132455106997</v>
      </c>
      <c r="G58" s="36">
        <f>AIRFLOW!G26*0.472</f>
        <v>53.452739239558404</v>
      </c>
      <c r="H58" s="35">
        <f>AIRFLOW!H26</f>
        <v>1573.120945543419</v>
      </c>
      <c r="I58" s="36">
        <f>AIRFLOW!I26</f>
        <v>62.81438381582398</v>
      </c>
      <c r="J58" s="37">
        <f>AIRFLOW!J26</f>
        <v>0.08420158688448255</v>
      </c>
      <c r="K58" s="38">
        <f>AIRFLOW!K26</f>
        <v>3.992978670443255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337.20278</v>
      </c>
      <c r="C59" s="103">
        <f>AIRFLOW!C27</f>
        <v>1526.82</v>
      </c>
      <c r="D59" s="104">
        <f>AIRFLOW!D27</f>
        <v>13.2063</v>
      </c>
      <c r="E59" s="105">
        <f>AIRFLOW!E27</f>
        <v>23409</v>
      </c>
      <c r="F59" s="35">
        <f>25.4*AIRFLOW!F27</f>
        <v>352.97545625419735</v>
      </c>
      <c r="G59" s="36">
        <f>AIRFLOW!G27*0.472</f>
        <v>50.58291871168503</v>
      </c>
      <c r="H59" s="35">
        <f>AIRFLOW!H27</f>
        <v>1580.3560411852661</v>
      </c>
      <c r="I59" s="36">
        <f>AIRFLOW!I27</f>
        <v>174.77148455870562</v>
      </c>
      <c r="J59" s="37">
        <f>AIRFLOW!J27</f>
        <v>0.23427812943526222</v>
      </c>
      <c r="K59" s="38">
        <f>AIRFLOW!K27</f>
        <v>11.05899430280452</v>
      </c>
      <c r="L59" s="2"/>
      <c r="M59" s="2"/>
    </row>
    <row r="60" spans="1:13" ht="15.75">
      <c r="A60" s="34">
        <f>AIRFLOW!A28*25.4</f>
        <v>31.75</v>
      </c>
      <c r="B60" s="102">
        <f>AIRFLOW!B28*25.4</f>
        <v>607.34448</v>
      </c>
      <c r="C60" s="103">
        <f>AIRFLOW!C28</f>
        <v>1527.62</v>
      </c>
      <c r="D60" s="104">
        <f>AIRFLOW!D28</f>
        <v>13.2078</v>
      </c>
      <c r="E60" s="105">
        <f>AIRFLOW!E28</f>
        <v>23418</v>
      </c>
      <c r="F60" s="35">
        <f>25.4*AIRFLOW!F28</f>
        <v>635.7530472657083</v>
      </c>
      <c r="G60" s="36">
        <f>AIRFLOW!G28*0.472</f>
        <v>47.13040583544605</v>
      </c>
      <c r="H60" s="35">
        <f>AIRFLOW!H28</f>
        <v>1581.1840921886248</v>
      </c>
      <c r="I60" s="36">
        <f>AIRFLOW!I28</f>
        <v>293.2998303379686</v>
      </c>
      <c r="J60" s="37">
        <f>AIRFLOW!J28</f>
        <v>0.39316331144499816</v>
      </c>
      <c r="K60" s="38">
        <f>AIRFLOW!K28</f>
        <v>18.54937902467715</v>
      </c>
      <c r="L60" s="2"/>
      <c r="M60" s="2"/>
    </row>
    <row r="61" spans="1:13" ht="15.75">
      <c r="A61" s="34">
        <f>AIRFLOW!A29*25.4</f>
        <v>25.4</v>
      </c>
      <c r="B61" s="102">
        <f>AIRFLOW!B29*25.4</f>
        <v>1099.24088</v>
      </c>
      <c r="C61" s="103">
        <f>AIRFLOW!C29</f>
        <v>1528.22</v>
      </c>
      <c r="D61" s="104">
        <f>AIRFLOW!D29</f>
        <v>13.2048</v>
      </c>
      <c r="E61" s="105">
        <f>AIRFLOW!E29</f>
        <v>23466</v>
      </c>
      <c r="F61" s="35">
        <f>25.4*AIRFLOW!F29</f>
        <v>1150.6579250362806</v>
      </c>
      <c r="G61" s="36">
        <f>AIRFLOW!G29*0.472</f>
        <v>40.28277607251341</v>
      </c>
      <c r="H61" s="35">
        <f>AIRFLOW!H29</f>
        <v>1581.805130441144</v>
      </c>
      <c r="I61" s="36">
        <f>AIRFLOW!I29</f>
        <v>453.71987832499974</v>
      </c>
      <c r="J61" s="37">
        <f>AIRFLOW!J29</f>
        <v>0.608203590247989</v>
      </c>
      <c r="K61" s="38">
        <f>AIRFLOW!K29</f>
        <v>28.683677249071977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1437.20312</v>
      </c>
      <c r="C62" s="103">
        <f>AIRFLOW!C30</f>
        <v>1511.05</v>
      </c>
      <c r="D62" s="104">
        <f>AIRFLOW!D30</f>
        <v>13.0516</v>
      </c>
      <c r="E62" s="105">
        <f>AIRFLOW!E30</f>
        <v>23601</v>
      </c>
      <c r="F62" s="35">
        <f>25.4*AIRFLOW!F30</f>
        <v>1504.4283650685084</v>
      </c>
      <c r="G62" s="36">
        <f>AIRFLOW!G30*0.472</f>
        <v>35.256132065147575</v>
      </c>
      <c r="H62" s="35">
        <f>AIRFLOW!H30</f>
        <v>1564.0330857815568</v>
      </c>
      <c r="I62" s="36">
        <f>AIRFLOW!I30</f>
        <v>519.1924391346821</v>
      </c>
      <c r="J62" s="37">
        <f>AIRFLOW!J30</f>
        <v>0.6959684170706194</v>
      </c>
      <c r="K62" s="38">
        <f>AIRFLOW!K30</f>
        <v>33.195745272564906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1792.3129000000001</v>
      </c>
      <c r="C63" s="103">
        <f>AIRFLOW!C31</f>
        <v>1472.9</v>
      </c>
      <c r="D63" s="104">
        <f>AIRFLOW!D31</f>
        <v>12.6986</v>
      </c>
      <c r="E63" s="105">
        <f>AIRFLOW!E31</f>
        <v>24039</v>
      </c>
      <c r="F63" s="35">
        <f>25.4*AIRFLOW!F31</f>
        <v>1876.1484221090457</v>
      </c>
      <c r="G63" s="36">
        <f>AIRFLOW!G31*0.472</f>
        <v>28.81790491577087</v>
      </c>
      <c r="H63" s="35">
        <f>AIRFLOW!H31</f>
        <v>1524.5454035588864</v>
      </c>
      <c r="I63" s="36">
        <f>AIRFLOW!I31</f>
        <v>529.238924654413</v>
      </c>
      <c r="J63" s="37">
        <f>AIRFLOW!J31</f>
        <v>0.7094355558370148</v>
      </c>
      <c r="K63" s="38">
        <f>AIRFLOW!K31</f>
        <v>34.71454004708302</v>
      </c>
      <c r="L63" s="2"/>
      <c r="M63" s="2"/>
    </row>
    <row r="64" spans="1:13" ht="15.75">
      <c r="A64" s="34">
        <f>AIRFLOW!A32*25.4</f>
        <v>15.875</v>
      </c>
      <c r="B64" s="102">
        <f>AIRFLOW!B32*25.4</f>
        <v>2102.46214</v>
      </c>
      <c r="C64" s="103">
        <f>AIRFLOW!C32</f>
        <v>1404.41</v>
      </c>
      <c r="D64" s="104">
        <f>AIRFLOW!D32</f>
        <v>12.0903</v>
      </c>
      <c r="E64" s="105">
        <f>AIRFLOW!E32</f>
        <v>24729</v>
      </c>
      <c r="F64" s="35">
        <f>25.4*AIRFLOW!F32</f>
        <v>2200.8049077284477</v>
      </c>
      <c r="G64" s="36">
        <f>AIRFLOW!G32*0.472</f>
        <v>21.601694791865064</v>
      </c>
      <c r="H64" s="35">
        <f>AIRFLOW!H32</f>
        <v>1453.653887033835</v>
      </c>
      <c r="I64" s="36">
        <f>AIRFLOW!I32</f>
        <v>465.3626815758329</v>
      </c>
      <c r="J64" s="37">
        <f>AIRFLOW!J32</f>
        <v>0.6238105651150575</v>
      </c>
      <c r="K64" s="38">
        <f>AIRFLOW!K32</f>
        <v>32.013307000155336</v>
      </c>
      <c r="L64" s="2"/>
      <c r="M64" s="2"/>
    </row>
    <row r="65" spans="1:13" ht="15.75">
      <c r="A65" s="34">
        <f>AIRFLOW!A33*25.4</f>
        <v>12.7</v>
      </c>
      <c r="B65" s="102">
        <f>AIRFLOW!B33*25.4</f>
        <v>2382.89338</v>
      </c>
      <c r="C65" s="103">
        <f>AIRFLOW!C33</f>
        <v>1315.75</v>
      </c>
      <c r="D65" s="104">
        <f>AIRFLOW!D33</f>
        <v>11.2791</v>
      </c>
      <c r="E65" s="105">
        <f>AIRFLOW!E33</f>
        <v>25815</v>
      </c>
      <c r="F65" s="35">
        <f>25.4*AIRFLOW!F33</f>
        <v>2494.353332468393</v>
      </c>
      <c r="G65" s="36">
        <f>AIRFLOW!G33*0.472</f>
        <v>14.677444379800946</v>
      </c>
      <c r="H65" s="35">
        <f>AIRFLOW!H33</f>
        <v>1361.885134586601</v>
      </c>
      <c r="I65" s="36">
        <f>AIRFLOW!I33</f>
        <v>358.36913439518554</v>
      </c>
      <c r="J65" s="37">
        <f>AIRFLOW!J33</f>
        <v>0.48038757961821116</v>
      </c>
      <c r="K65" s="38">
        <f>AIRFLOW!K33</f>
        <v>26.314196791931955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2658.745</v>
      </c>
      <c r="C66" s="103">
        <f>AIRFLOW!C34</f>
        <v>1222.1</v>
      </c>
      <c r="D66" s="104">
        <f>AIRFLOW!D34</f>
        <v>10.438</v>
      </c>
      <c r="E66" s="105">
        <f>AIRFLOW!E34</f>
        <v>27093</v>
      </c>
      <c r="F66" s="35">
        <f>25.4*AIRFLOW!F34</f>
        <v>2783.1079252625555</v>
      </c>
      <c r="G66" s="36">
        <f>AIRFLOW!G34*0.472</f>
        <v>8.707381183430801</v>
      </c>
      <c r="H66" s="35">
        <f>AIRFLOW!H34</f>
        <v>1264.9514140059166</v>
      </c>
      <c r="I66" s="36">
        <f>AIRFLOW!I34</f>
        <v>237.2137105236732</v>
      </c>
      <c r="J66" s="37">
        <f>AIRFLOW!J34</f>
        <v>0.31798084520599623</v>
      </c>
      <c r="K66" s="38">
        <f>AIRFLOW!K34</f>
        <v>18.75279223353346</v>
      </c>
      <c r="L66" s="2"/>
      <c r="M66" s="2"/>
    </row>
    <row r="67" spans="1:13" ht="15.75">
      <c r="A67" s="34">
        <f>AIRFLOW!A35*25.4</f>
        <v>6.35</v>
      </c>
      <c r="B67" s="102">
        <f>AIRFLOW!B35*25.4</f>
        <v>2919.3744</v>
      </c>
      <c r="C67" s="103">
        <f>AIRFLOW!C35</f>
        <v>1138.03</v>
      </c>
      <c r="D67" s="104">
        <f>AIRFLOW!D35</f>
        <v>9.69144</v>
      </c>
      <c r="E67" s="105">
        <f>AIRFLOW!E35</f>
        <v>28425</v>
      </c>
      <c r="F67" s="35">
        <f>25.4*AIRFLOW!F35</f>
        <v>3055.928277984018</v>
      </c>
      <c r="G67" s="36">
        <f>AIRFLOW!G35*0.472</f>
        <v>4.184186880317884</v>
      </c>
      <c r="H67" s="35">
        <f>AIRFLOW!H35</f>
        <v>1177.9336041904537</v>
      </c>
      <c r="I67" s="36">
        <f>AIRFLOW!I35</f>
        <v>125.16312921067892</v>
      </c>
      <c r="J67" s="37">
        <f>AIRFLOW!J35</f>
        <v>0.16777899357999854</v>
      </c>
      <c r="K67" s="38">
        <f>AIRFLOW!K35</f>
        <v>10.625652308875125</v>
      </c>
      <c r="L67" s="2"/>
      <c r="M67" s="2"/>
    </row>
    <row r="68" spans="1:13" ht="15.75">
      <c r="A68" s="34">
        <f>AIRFLOW!A36*25.4</f>
        <v>0</v>
      </c>
      <c r="B68" s="102">
        <f>AIRFLOW!B36*25.4</f>
        <v>3257.3214000000003</v>
      </c>
      <c r="C68" s="103">
        <f>AIRFLOW!C36</f>
        <v>1064.94</v>
      </c>
      <c r="D68" s="104">
        <f>AIRFLOW!D36</f>
        <v>9.04855</v>
      </c>
      <c r="E68" s="105">
        <f>AIRFLOW!E36</f>
        <v>29640</v>
      </c>
      <c r="F68" s="35">
        <f>25.4*AIRFLOW!F36</f>
        <v>3409.6827651645135</v>
      </c>
      <c r="G68" s="36">
        <f>AIRFLOW!G36*0.472</f>
        <v>0</v>
      </c>
      <c r="H68" s="35">
        <f>AIRFLOW!H36</f>
        <v>1102.2807943960895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528.6281384604982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3"/>
      <c r="B71" s="123"/>
      <c r="C71" s="123"/>
      <c r="D71" s="123"/>
      <c r="E71" s="124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1519.83</v>
      </c>
      <c r="D74" s="104">
        <f>AIRFLOW!D26</f>
        <v>13.1492</v>
      </c>
      <c r="E74" s="108">
        <f>AIRFLOW!E26</f>
        <v>23358</v>
      </c>
      <c r="F74" s="41">
        <f>AIRFLOW!F26*(0.07355/0.2952998)</f>
        <v>1.1772068043630743</v>
      </c>
      <c r="G74" s="41">
        <f>AIRFLOW!G26*0.472*(0.001*3600)</f>
        <v>192.42986126241027</v>
      </c>
      <c r="H74" s="40">
        <f>AIRFLOW!H26</f>
        <v>1573.120945543419</v>
      </c>
      <c r="I74" s="42">
        <f>AIRFLOW!I26</f>
        <v>62.81438381582398</v>
      </c>
      <c r="J74" s="43">
        <f>AIRFLOW!J26</f>
        <v>0.08420158688448255</v>
      </c>
      <c r="K74" s="41">
        <f>AIRFLOW!K26</f>
        <v>3.992978670443255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3.306564159542269</v>
      </c>
      <c r="C75" s="103">
        <f>AIRFLOW!C27</f>
        <v>1526.82</v>
      </c>
      <c r="D75" s="104">
        <f>AIRFLOW!D27</f>
        <v>13.2063</v>
      </c>
      <c r="E75" s="108">
        <f>AIRFLOW!E27</f>
        <v>23409</v>
      </c>
      <c r="F75" s="41">
        <f>AIRFLOW!F27*(0.07355/0.2952998)</f>
        <v>3.4612288571529835</v>
      </c>
      <c r="G75" s="41">
        <f>AIRFLOW!G27*0.472*(0.001*3600)</f>
        <v>182.09850736206613</v>
      </c>
      <c r="H75" s="40">
        <f>AIRFLOW!H27</f>
        <v>1580.3560411852661</v>
      </c>
      <c r="I75" s="42">
        <f>AIRFLOW!I27</f>
        <v>174.77148455870562</v>
      </c>
      <c r="J75" s="43">
        <f>AIRFLOW!J27</f>
        <v>0.23427812943526222</v>
      </c>
      <c r="K75" s="41">
        <f>AIRFLOW!K27</f>
        <v>11.05899430280452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5.955536576726432</v>
      </c>
      <c r="C76" s="103">
        <f>AIRFLOW!C28</f>
        <v>1527.62</v>
      </c>
      <c r="D76" s="104">
        <f>AIRFLOW!D28</f>
        <v>13.2078</v>
      </c>
      <c r="E76" s="108">
        <f>AIRFLOW!E28</f>
        <v>23418</v>
      </c>
      <c r="F76" s="41">
        <f>AIRFLOW!F28*(0.07355/0.2952998)</f>
        <v>6.234107086568423</v>
      </c>
      <c r="G76" s="41">
        <f>AIRFLOW!G28*0.472*(0.001*3600)</f>
        <v>169.66946100760578</v>
      </c>
      <c r="H76" s="40">
        <f>AIRFLOW!H28</f>
        <v>1581.1840921886248</v>
      </c>
      <c r="I76" s="42">
        <f>AIRFLOW!I28</f>
        <v>293.2998303379686</v>
      </c>
      <c r="J76" s="43">
        <f>AIRFLOW!J28</f>
        <v>0.39316331144499816</v>
      </c>
      <c r="K76" s="41">
        <f>AIRFLOW!K28</f>
        <v>18.54937902467715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10.779005133088475</v>
      </c>
      <c r="C77" s="103">
        <f>AIRFLOW!C29</f>
        <v>1528.22</v>
      </c>
      <c r="D77" s="104">
        <f>AIRFLOW!D29</f>
        <v>13.2048</v>
      </c>
      <c r="E77" s="108">
        <f>AIRFLOW!E29</f>
        <v>23466</v>
      </c>
      <c r="F77" s="41">
        <f>AIRFLOW!F29*(0.07355/0.2952998)</f>
        <v>11.283193616666624</v>
      </c>
      <c r="G77" s="41">
        <f>AIRFLOW!G29*0.472*(0.001*3600)</f>
        <v>145.01799386104827</v>
      </c>
      <c r="H77" s="40">
        <f>AIRFLOW!H29</f>
        <v>1581.805130441144</v>
      </c>
      <c r="I77" s="42">
        <f>AIRFLOW!I29</f>
        <v>453.71987832499974</v>
      </c>
      <c r="J77" s="43">
        <f>AIRFLOW!J29</f>
        <v>0.608203590247989</v>
      </c>
      <c r="K77" s="41">
        <f>AIRFLOW!K29</f>
        <v>28.683677249071977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14.093016453109689</v>
      </c>
      <c r="C78" s="103">
        <f>AIRFLOW!C30</f>
        <v>1511.05</v>
      </c>
      <c r="D78" s="104">
        <f>AIRFLOW!D30</f>
        <v>13.0516</v>
      </c>
      <c r="E78" s="108">
        <f>AIRFLOW!E30</f>
        <v>23601</v>
      </c>
      <c r="F78" s="41">
        <f>AIRFLOW!F30*(0.07355/0.2952998)</f>
        <v>14.752217975588167</v>
      </c>
      <c r="G78" s="41">
        <f>AIRFLOW!G30*0.472*(0.001*3600)</f>
        <v>126.92207543453128</v>
      </c>
      <c r="H78" s="40">
        <f>AIRFLOW!H30</f>
        <v>1564.0330857815568</v>
      </c>
      <c r="I78" s="42">
        <f>AIRFLOW!I30</f>
        <v>519.1924391346821</v>
      </c>
      <c r="J78" s="43">
        <f>AIRFLOW!J30</f>
        <v>0.6959684170706194</v>
      </c>
      <c r="K78" s="41">
        <f>AIRFLOW!K30</f>
        <v>33.195745272564906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17.575174195851133</v>
      </c>
      <c r="C79" s="103">
        <f>AIRFLOW!C31</f>
        <v>1472.9</v>
      </c>
      <c r="D79" s="104">
        <f>AIRFLOW!D31</f>
        <v>12.6986</v>
      </c>
      <c r="E79" s="108">
        <f>AIRFLOW!E31</f>
        <v>24039</v>
      </c>
      <c r="F79" s="41">
        <f>AIRFLOW!F31*(0.07355/0.2952998)</f>
        <v>18.39725381424065</v>
      </c>
      <c r="G79" s="41">
        <f>AIRFLOW!G31*0.472*(0.001*3600)</f>
        <v>103.74445769677514</v>
      </c>
      <c r="H79" s="40">
        <f>AIRFLOW!H31</f>
        <v>1524.5454035588864</v>
      </c>
      <c r="I79" s="42">
        <f>AIRFLOW!I31</f>
        <v>529.238924654413</v>
      </c>
      <c r="J79" s="43">
        <f>AIRFLOW!J31</f>
        <v>0.7094355558370148</v>
      </c>
      <c r="K79" s="41">
        <f>AIRFLOW!K31</f>
        <v>34.71454004708302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20.61645505686086</v>
      </c>
      <c r="C80" s="103">
        <f>AIRFLOW!C32</f>
        <v>1404.41</v>
      </c>
      <c r="D80" s="104">
        <f>AIRFLOW!D32</f>
        <v>12.0903</v>
      </c>
      <c r="E80" s="108">
        <f>AIRFLOW!E32</f>
        <v>24729</v>
      </c>
      <c r="F80" s="41">
        <f>AIRFLOW!F32*(0.07355/0.2952998)</f>
        <v>21.58079073381191</v>
      </c>
      <c r="G80" s="41">
        <f>AIRFLOW!G32*0.472*(0.001*3600)</f>
        <v>77.76610125071423</v>
      </c>
      <c r="H80" s="40">
        <f>AIRFLOW!H32</f>
        <v>1453.653887033835</v>
      </c>
      <c r="I80" s="42">
        <f>AIRFLOW!I32</f>
        <v>465.3626815758329</v>
      </c>
      <c r="J80" s="43">
        <f>AIRFLOW!J32</f>
        <v>0.6238105651150575</v>
      </c>
      <c r="K80" s="41">
        <f>AIRFLOW!K32</f>
        <v>32.013307000155336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23.366325290433657</v>
      </c>
      <c r="C81" s="103">
        <f>AIRFLOW!C33</f>
        <v>1315.75</v>
      </c>
      <c r="D81" s="104">
        <f>AIRFLOW!D33</f>
        <v>11.2791</v>
      </c>
      <c r="E81" s="108">
        <f>AIRFLOW!E33</f>
        <v>25815</v>
      </c>
      <c r="F81" s="41">
        <f>AIRFLOW!F33*(0.07355/0.2952998)</f>
        <v>24.45928627983082</v>
      </c>
      <c r="G81" s="41">
        <f>AIRFLOW!G33*0.472*(0.001*3600)</f>
        <v>52.838799767283405</v>
      </c>
      <c r="H81" s="40">
        <f>AIRFLOW!H33</f>
        <v>1361.885134586601</v>
      </c>
      <c r="I81" s="42">
        <f>AIRFLOW!I33</f>
        <v>358.36913439518554</v>
      </c>
      <c r="J81" s="43">
        <f>AIRFLOW!J33</f>
        <v>0.48038757961821116</v>
      </c>
      <c r="K81" s="41">
        <f>AIRFLOW!K33</f>
        <v>26.314196791931955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26.071288399111683</v>
      </c>
      <c r="C82" s="103">
        <f>AIRFLOW!C34</f>
        <v>1222.1</v>
      </c>
      <c r="D82" s="104">
        <f>AIRFLOW!D34</f>
        <v>10.438</v>
      </c>
      <c r="E82" s="108">
        <f>AIRFLOW!E34</f>
        <v>27093</v>
      </c>
      <c r="F82" s="41">
        <f>AIRFLOW!F34*(0.07355/0.2952998)</f>
        <v>27.290774168027944</v>
      </c>
      <c r="G82" s="41">
        <f>AIRFLOW!G34*0.472*(0.001*3600)</f>
        <v>31.346572260350886</v>
      </c>
      <c r="H82" s="40">
        <f>AIRFLOW!H34</f>
        <v>1264.9514140059166</v>
      </c>
      <c r="I82" s="42">
        <f>AIRFLOW!I34</f>
        <v>237.2137105236732</v>
      </c>
      <c r="J82" s="43">
        <f>AIRFLOW!J34</f>
        <v>0.31798084520599623</v>
      </c>
      <c r="K82" s="41">
        <f>AIRFLOW!K34</f>
        <v>18.75279223353346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28.626984508624798</v>
      </c>
      <c r="C83" s="103">
        <f>AIRFLOW!C35</f>
        <v>1138.03</v>
      </c>
      <c r="D83" s="104">
        <f>AIRFLOW!D35</f>
        <v>9.69144</v>
      </c>
      <c r="E83" s="108">
        <f>AIRFLOW!E35</f>
        <v>28425</v>
      </c>
      <c r="F83" s="41">
        <f>AIRFLOW!F35*(0.07355/0.2952998)</f>
        <v>29.966013085994362</v>
      </c>
      <c r="G83" s="41">
        <f>AIRFLOW!G35*0.472*(0.001*3600)</f>
        <v>15.063072769144382</v>
      </c>
      <c r="H83" s="40">
        <f>AIRFLOW!H35</f>
        <v>1177.9336041904537</v>
      </c>
      <c r="I83" s="42">
        <f>AIRFLOW!I35</f>
        <v>125.16312921067892</v>
      </c>
      <c r="J83" s="43">
        <f>AIRFLOW!J35</f>
        <v>0.16777899357999854</v>
      </c>
      <c r="K83" s="41">
        <f>AIRFLOW!K35</f>
        <v>10.625652308875125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31.94084638729861</v>
      </c>
      <c r="C84" s="103">
        <f>AIRFLOW!C36</f>
        <v>1064.94</v>
      </c>
      <c r="D84" s="104">
        <f>AIRFLOW!D36</f>
        <v>9.04855</v>
      </c>
      <c r="E84" s="108">
        <f>AIRFLOW!E36</f>
        <v>29640</v>
      </c>
      <c r="F84" s="41">
        <f>AIRFLOW!F36*(0.07355/0.2952998)</f>
        <v>33.43488101344229</v>
      </c>
      <c r="G84" s="41">
        <f>AIRFLOW!G36*0.472*(0.001*3600)</f>
        <v>0</v>
      </c>
      <c r="H84" s="40">
        <f>AIRFLOW!H36</f>
        <v>1102.2807943960895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528.6281384604982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0" t="s">
        <v>25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2"/>
      <c r="L87" s="2"/>
      <c r="M87" s="2"/>
    </row>
    <row r="88" spans="1:13" ht="15.75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5"/>
      <c r="L88" s="2"/>
      <c r="M88" s="2"/>
    </row>
    <row r="89" spans="1:13" ht="16.5" thickBot="1">
      <c r="A89" s="116"/>
      <c r="B89" s="117"/>
      <c r="C89" s="117"/>
      <c r="D89" s="117"/>
      <c r="E89" s="117"/>
      <c r="F89" s="117"/>
      <c r="G89" s="117"/>
      <c r="H89" s="117"/>
      <c r="I89" s="117"/>
      <c r="J89" s="117"/>
      <c r="K89" s="118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9">
    <mergeCell ref="A87:K89"/>
    <mergeCell ref="A5:C5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2017-03-17T21:34:32Z</dcterms:modified>
  <cp:category/>
  <cp:version/>
  <cp:contentType/>
  <cp:contentStatus/>
</cp:coreProperties>
</file>