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<sst xmlns="http://schemas.openxmlformats.org/spreadsheetml/2006/main" count="170" uniqueCount="117">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</sst>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5.8621522566928155</c:v>
                </c:pt>
                <c:pt idx="1">
                  <c:v>16.76314934913627</c:v>
                </c:pt>
                <c:pt idx="2">
                  <c:v>30.066324702738765</c:v>
                </c:pt>
                <c:pt idx="3">
                  <c:v>51.769346367088815</c:v>
                </c:pt>
                <c:pt idx="4">
                  <c:v>65.46327768149406</c:v>
                </c:pt>
                <c:pt idx="5">
                  <c:v>78.76131196636167</c:v>
                </c:pt>
                <c:pt idx="6">
                  <c:v>91.43918746660738</c:v>
                </c:pt>
                <c:pt idx="7">
                  <c:v>103.90864126138445</c:v>
                </c:pt>
                <c:pt idx="8">
                  <c:v>115.12763429725156</c:v>
                </c:pt>
                <c:pt idx="9">
                  <c:v>125.90338383948874</c:v>
                </c:pt>
                <c:pt idx="10">
                  <c:v>139.31636269492228</c:v>
                </c:pt>
              </c:numCache>
            </c:numRef>
          </c:yVal>
          <c:smooth val="0"/>
        </c:ser>
        <c:axId val="42966072"/>
        <c:axId val="511503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57699778"/>
        <c:axId val="49535955"/>
      </c:scatterChart>
      <c:valAx>
        <c:axId val="4296607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1150329"/>
        <c:crosses val="autoZero"/>
        <c:crossBetween val="midCat"/>
        <c:dispUnits/>
        <c:majorUnit val="10"/>
      </c:valAx>
      <c:valAx>
        <c:axId val="5115032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966072"/>
        <c:crosses val="autoZero"/>
        <c:crossBetween val="midCat"/>
        <c:dispUnits/>
      </c:valAx>
      <c:valAx>
        <c:axId val="57699778"/>
        <c:scaling>
          <c:orientation val="minMax"/>
        </c:scaling>
        <c:axPos val="b"/>
        <c:delete val="1"/>
        <c:majorTickMark val="in"/>
        <c:minorTickMark val="none"/>
        <c:tickLblPos val="nextTo"/>
        <c:crossAx val="49535955"/>
        <c:crosses val="max"/>
        <c:crossBetween val="midCat"/>
        <c:dispUnits/>
      </c:valAx>
      <c:valAx>
        <c:axId val="4953595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9977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3170412"/>
        <c:axId val="52989389"/>
      </c:scatterChart>
      <c:valAx>
        <c:axId val="4317041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989389"/>
        <c:crosses val="autoZero"/>
        <c:crossBetween val="midCat"/>
        <c:dispUnits/>
      </c:valAx>
      <c:valAx>
        <c:axId val="5298938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170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148.89866731999751</c:v>
                </c:pt>
                <c:pt idx="1">
                  <c:v>425.7839934680612</c:v>
                </c:pt>
                <c:pt idx="2">
                  <c:v>763.6846474495646</c:v>
                </c:pt>
                <c:pt idx="3">
                  <c:v>1314.9413977240558</c:v>
                </c:pt>
                <c:pt idx="4">
                  <c:v>1662.767253109949</c:v>
                </c:pt>
                <c:pt idx="5">
                  <c:v>2000.5373239455864</c:v>
                </c:pt>
                <c:pt idx="6">
                  <c:v>2322.5553616518273</c:v>
                </c:pt>
                <c:pt idx="7">
                  <c:v>2639.279488039165</c:v>
                </c:pt>
                <c:pt idx="8">
                  <c:v>2924.2419111501895</c:v>
                </c:pt>
                <c:pt idx="9">
                  <c:v>3197.945949523014</c:v>
                </c:pt>
                <c:pt idx="10">
                  <c:v>3538.6356124510257</c:v>
                </c:pt>
              </c:numCache>
            </c:numRef>
          </c:yVal>
          <c:smooth val="0"/>
        </c:ser>
        <c:axId val="7142454"/>
        <c:axId val="6428208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41667872"/>
        <c:axId val="39466529"/>
      </c:scatterChart>
      <c:valAx>
        <c:axId val="714245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4282087"/>
        <c:crosses val="autoZero"/>
        <c:crossBetween val="midCat"/>
        <c:dispUnits/>
        <c:majorUnit val="5"/>
      </c:valAx>
      <c:valAx>
        <c:axId val="642820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142454"/>
        <c:crosses val="autoZero"/>
        <c:crossBetween val="midCat"/>
        <c:dispUnits/>
      </c:valAx>
      <c:valAx>
        <c:axId val="41667872"/>
        <c:scaling>
          <c:orientation val="minMax"/>
        </c:scaling>
        <c:axPos val="b"/>
        <c:delete val="1"/>
        <c:majorTickMark val="in"/>
        <c:minorTickMark val="none"/>
        <c:tickLblPos val="nextTo"/>
        <c:crossAx val="39466529"/>
        <c:crosses val="max"/>
        <c:crossBetween val="midCat"/>
        <c:dispUnits/>
      </c:valAx>
      <c:valAx>
        <c:axId val="39466529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66787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49"/>
      <c r="K9" s="149"/>
      <c r="L9" s="149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5.62528</v>
      </c>
      <c r="C26" s="126">
        <v>1571.0833333333333</v>
      </c>
      <c r="D26" s="127">
        <v>13.5458</v>
      </c>
      <c r="E26" s="128">
        <v>25002</v>
      </c>
      <c r="F26" s="84">
        <v>5.8621522566928155</v>
      </c>
      <c r="G26" s="84">
        <v>125.72522254008736</v>
      </c>
      <c r="H26" s="85">
        <v>1620.6755413543358</v>
      </c>
      <c r="I26" s="86">
        <v>86.49468108392682</v>
      </c>
      <c r="J26" s="87">
        <v>0.11594461271303863</v>
      </c>
      <c r="K26" s="86">
        <v>5.337269666151163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16.085800000000003</v>
      </c>
      <c r="C27" s="126">
        <v>1576.4766666666665</v>
      </c>
      <c r="D27" s="127">
        <v>13.586866666666667</v>
      </c>
      <c r="E27" s="128">
        <v>25003</v>
      </c>
      <c r="F27" s="84">
        <v>16.76314934913627</v>
      </c>
      <c r="G27" s="84">
        <v>117.38585288573796</v>
      </c>
      <c r="H27" s="85">
        <v>1626.2391185588365</v>
      </c>
      <c r="I27" s="86">
        <v>230.944000501764</v>
      </c>
      <c r="J27" s="87">
        <v>0.30957640817930826</v>
      </c>
      <c r="K27" s="86">
        <v>14.202453911689451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28.851433333333333</v>
      </c>
      <c r="C28" s="126">
        <v>1583.8666666666668</v>
      </c>
      <c r="D28" s="127">
        <v>13.661466666666668</v>
      </c>
      <c r="E28" s="128">
        <v>24946</v>
      </c>
      <c r="F28" s="84">
        <v>30.066324702738765</v>
      </c>
      <c r="G28" s="84">
        <v>109.10562777344792</v>
      </c>
      <c r="H28" s="85">
        <v>1633.8623884366968</v>
      </c>
      <c r="I28" s="86">
        <v>384.97530189504414</v>
      </c>
      <c r="J28" s="87">
        <v>0.5160526835054212</v>
      </c>
      <c r="K28" s="86">
        <v>23.56353814476682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49.6775</v>
      </c>
      <c r="C29" s="126">
        <v>1588.46</v>
      </c>
      <c r="D29" s="127">
        <v>13.693466666666666</v>
      </c>
      <c r="E29" s="128">
        <v>24955</v>
      </c>
      <c r="F29" s="84">
        <v>51.769346367088815</v>
      </c>
      <c r="G29" s="84">
        <v>91.032476498137</v>
      </c>
      <c r="H29" s="85">
        <v>1638.6007131510366</v>
      </c>
      <c r="I29" s="86">
        <v>553.0568980867691</v>
      </c>
      <c r="J29" s="87">
        <v>0.7413631341645699</v>
      </c>
      <c r="K29" s="86">
        <v>33.752909026623826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62.818099999999994</v>
      </c>
      <c r="C30" s="126">
        <v>1565.3566666666666</v>
      </c>
      <c r="D30" s="127">
        <v>13.484700000000002</v>
      </c>
      <c r="E30" s="128">
        <v>25257</v>
      </c>
      <c r="F30" s="84">
        <v>65.46327768149406</v>
      </c>
      <c r="G30" s="84">
        <v>78.45629081744609</v>
      </c>
      <c r="H30" s="85">
        <v>1614.7681089456012</v>
      </c>
      <c r="I30" s="86">
        <v>602.7316220491031</v>
      </c>
      <c r="J30" s="87">
        <v>0.8079512359907547</v>
      </c>
      <c r="K30" s="86">
        <v>37.32761481079148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75.5788</v>
      </c>
      <c r="C31" s="126">
        <v>1508.8466666666666</v>
      </c>
      <c r="D31" s="127">
        <v>12.971966666666665</v>
      </c>
      <c r="E31" s="128">
        <v>25772</v>
      </c>
      <c r="F31" s="84">
        <v>78.76131196636167</v>
      </c>
      <c r="G31" s="84">
        <v>63.00687980716677</v>
      </c>
      <c r="H31" s="85">
        <v>1556.4743361718677</v>
      </c>
      <c r="I31" s="86">
        <v>582.369884860233</v>
      </c>
      <c r="J31" s="87">
        <v>0.7806566821182748</v>
      </c>
      <c r="K31" s="86">
        <v>37.416572483482994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87.7444</v>
      </c>
      <c r="C32" s="126">
        <v>1419.6533333333334</v>
      </c>
      <c r="D32" s="127">
        <v>12.171366666666666</v>
      </c>
      <c r="E32" s="128">
        <v>26661</v>
      </c>
      <c r="F32" s="84">
        <v>91.43918746660738</v>
      </c>
      <c r="G32" s="84">
        <v>46.98863496802761</v>
      </c>
      <c r="H32" s="85">
        <v>1464.4655606230226</v>
      </c>
      <c r="I32" s="86">
        <v>504.22650131729</v>
      </c>
      <c r="J32" s="87">
        <v>0.6759068382269303</v>
      </c>
      <c r="K32" s="86">
        <v>34.43213635242461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99.71</v>
      </c>
      <c r="C33" s="126">
        <v>1312.4866666666667</v>
      </c>
      <c r="D33" s="127">
        <v>11.214566666666668</v>
      </c>
      <c r="E33" s="128">
        <v>27947</v>
      </c>
      <c r="F33" s="84">
        <v>103.90864126138445</v>
      </c>
      <c r="G33" s="84">
        <v>31.9728206548257</v>
      </c>
      <c r="H33" s="85">
        <v>1353.9161124618984</v>
      </c>
      <c r="I33" s="86">
        <v>389.8824920334955</v>
      </c>
      <c r="J33" s="87">
        <v>0.522630686371978</v>
      </c>
      <c r="K33" s="86">
        <v>28.797248844045413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110.47566666666667</v>
      </c>
      <c r="C34" s="126">
        <v>1190.9433333333334</v>
      </c>
      <c r="D34" s="127">
        <v>10.146099999999999</v>
      </c>
      <c r="E34" s="128">
        <v>29443</v>
      </c>
      <c r="F34" s="84">
        <v>115.12763429725156</v>
      </c>
      <c r="G34" s="84">
        <v>18.885127583918443</v>
      </c>
      <c r="H34" s="85">
        <v>1228.5361893421762</v>
      </c>
      <c r="I34" s="86">
        <v>255.15585846493616</v>
      </c>
      <c r="J34" s="87">
        <v>0.34203198185648276</v>
      </c>
      <c r="K34" s="86">
        <v>20.769785520912073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120.81599999999999</v>
      </c>
      <c r="C35" s="126">
        <v>1092.1633333333332</v>
      </c>
      <c r="D35" s="127">
        <v>9.283873333333334</v>
      </c>
      <c r="E35" s="128">
        <v>31114</v>
      </c>
      <c r="F35" s="84">
        <v>125.90338383948874</v>
      </c>
      <c r="G35" s="84">
        <v>9.049859031631208</v>
      </c>
      <c r="H35" s="85">
        <v>1126.6381381195708</v>
      </c>
      <c r="I35" s="86">
        <v>133.71738160161578</v>
      </c>
      <c r="J35" s="87">
        <v>0.17924581984130802</v>
      </c>
      <c r="K35" s="86">
        <v>11.868504753247057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133.687</v>
      </c>
      <c r="C36" s="126">
        <v>1002.04</v>
      </c>
      <c r="D36" s="127">
        <v>8.496783333333333</v>
      </c>
      <c r="E36" s="128">
        <v>32681</v>
      </c>
      <c r="F36" s="84">
        <v>139.31636269492228</v>
      </c>
      <c r="G36" s="84">
        <v>0</v>
      </c>
      <c r="H36" s="85">
        <v>1033.670006550914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603.7786010276105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0.5942854819087062</v>
      </c>
      <c r="BD41" s="5">
        <f aca="true" t="shared" si="0" ref="BD41:BD50">IF(ISERR(($BE$21*0.4912-B26*0.03607)/($BE$21*0.4912)),0,($BE$21*0.4912-B26*0.03607)/($BE$21*0.4912))</f>
        <v>0.9854877083436326</v>
      </c>
      <c r="BF41">
        <f aca="true" t="shared" si="1" ref="BF41:BF50">(I26*63025)/(746*E26)</f>
        <v>0.2922729868106255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0.583342497358435</v>
      </c>
      <c r="BD42" s="5">
        <f t="shared" si="0"/>
        <v>0.9585012975130137</v>
      </c>
      <c r="BF42">
        <f t="shared" si="1"/>
        <v>0.780348483202052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0.5829700916293619</v>
      </c>
      <c r="BD43" s="5">
        <f t="shared" si="0"/>
        <v>0.9255680756802199</v>
      </c>
      <c r="BF43">
        <f t="shared" si="1"/>
        <v>1.3037849906970722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0.5791860102692051</v>
      </c>
      <c r="BD44" s="5">
        <f t="shared" si="0"/>
        <v>0.871840269504951</v>
      </c>
      <c r="BF44">
        <f t="shared" si="1"/>
        <v>1.8723466852623527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0.5797955596339103</v>
      </c>
      <c r="BD45" s="5">
        <f t="shared" si="0"/>
        <v>0.837939695713129</v>
      </c>
      <c r="BF45">
        <f t="shared" si="1"/>
        <v>2.016119358922965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0.5777903294110062</v>
      </c>
      <c r="BD46" s="5">
        <f t="shared" si="0"/>
        <v>0.8050192010640791</v>
      </c>
      <c r="BF46">
        <f t="shared" si="1"/>
        <v>1.909083012203332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0.5758746060360818</v>
      </c>
      <c r="BD47" s="5">
        <f t="shared" si="0"/>
        <v>0.773633965951391</v>
      </c>
      <c r="BF47">
        <f t="shared" si="1"/>
        <v>1.5978031011309508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0.5743524175959492</v>
      </c>
      <c r="BD48" s="5">
        <f t="shared" si="0"/>
        <v>0.7427646977472431</v>
      </c>
      <c r="BF48">
        <f t="shared" si="1"/>
        <v>1.178616631788525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0.5729532353437763</v>
      </c>
      <c r="BD49" s="5">
        <f t="shared" si="0"/>
        <v>0.7149910590053673</v>
      </c>
      <c r="BF49">
        <f t="shared" si="1"/>
        <v>0.7321456935945667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0.5907203310108265</v>
      </c>
      <c r="BD50" s="5">
        <f t="shared" si="0"/>
        <v>0.6883147098889871</v>
      </c>
      <c r="BF50">
        <f t="shared" si="1"/>
        <v>0.3630831071382155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142.882112</v>
      </c>
      <c r="C58" s="143">
        <f>AIRFLOW!C26</f>
        <v>1571.0833333333333</v>
      </c>
      <c r="D58" s="144">
        <f>AIRFLOW!D26</f>
        <v>13.5458</v>
      </c>
      <c r="E58" s="145">
        <f>AIRFLOW!E26</f>
        <v>25002</v>
      </c>
      <c r="F58" s="74">
        <f>25.4*AIRFLOW!F26</f>
        <v>148.89866731999751</v>
      </c>
      <c r="G58" s="75">
        <f>AIRFLOW!G26*0.472</f>
        <v>59.34230503892123</v>
      </c>
      <c r="H58" s="74">
        <f>AIRFLOW!H26</f>
        <v>1620.6755413543358</v>
      </c>
      <c r="I58" s="75">
        <f>AIRFLOW!I26</f>
        <v>86.49468108392682</v>
      </c>
      <c r="J58" s="76">
        <f>AIRFLOW!J26</f>
        <v>0.11594461271303863</v>
      </c>
      <c r="K58" s="77">
        <f>AIRFLOW!K26</f>
        <v>5.337269666151163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408.57932000000005</v>
      </c>
      <c r="C59" s="143">
        <f>AIRFLOW!C27</f>
        <v>1576.4766666666665</v>
      </c>
      <c r="D59" s="144">
        <f>AIRFLOW!D27</f>
        <v>13.586866666666667</v>
      </c>
      <c r="E59" s="145">
        <f>AIRFLOW!E27</f>
        <v>25003</v>
      </c>
      <c r="F59" s="74">
        <f>25.4*AIRFLOW!F27</f>
        <v>425.7839934680612</v>
      </c>
      <c r="G59" s="75">
        <f>AIRFLOW!G27*0.472</f>
        <v>55.40612256206831</v>
      </c>
      <c r="H59" s="74">
        <f>AIRFLOW!H27</f>
        <v>1626.2391185588365</v>
      </c>
      <c r="I59" s="75">
        <f>AIRFLOW!I27</f>
        <v>230.944000501764</v>
      </c>
      <c r="J59" s="76">
        <f>AIRFLOW!J27</f>
        <v>0.30957640817930826</v>
      </c>
      <c r="K59" s="77">
        <f>AIRFLOW!K27</f>
        <v>14.202453911689451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732.8264066666666</v>
      </c>
      <c r="C60" s="143">
        <f>AIRFLOW!C28</f>
        <v>1583.8666666666668</v>
      </c>
      <c r="D60" s="144">
        <f>AIRFLOW!D28</f>
        <v>13.661466666666668</v>
      </c>
      <c r="E60" s="145">
        <f>AIRFLOW!E28</f>
        <v>24946</v>
      </c>
      <c r="F60" s="74">
        <f>25.4*AIRFLOW!F28</f>
        <v>763.6846474495646</v>
      </c>
      <c r="G60" s="75">
        <f>AIRFLOW!G28*0.472</f>
        <v>51.497856309067416</v>
      </c>
      <c r="H60" s="74">
        <f>AIRFLOW!H28</f>
        <v>1633.8623884366968</v>
      </c>
      <c r="I60" s="75">
        <f>AIRFLOW!I28</f>
        <v>384.97530189504414</v>
      </c>
      <c r="J60" s="76">
        <f>AIRFLOW!J28</f>
        <v>0.5160526835054212</v>
      </c>
      <c r="K60" s="77">
        <f>AIRFLOW!K28</f>
        <v>23.56353814476682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1261.8084999999999</v>
      </c>
      <c r="C61" s="143">
        <f>AIRFLOW!C29</f>
        <v>1588.46</v>
      </c>
      <c r="D61" s="144">
        <f>AIRFLOW!D29</f>
        <v>13.693466666666666</v>
      </c>
      <c r="E61" s="145">
        <f>AIRFLOW!E29</f>
        <v>24955</v>
      </c>
      <c r="F61" s="74">
        <f>25.4*AIRFLOW!F29</f>
        <v>1314.9413977240558</v>
      </c>
      <c r="G61" s="75">
        <f>AIRFLOW!G29*0.472</f>
        <v>42.96732890712066</v>
      </c>
      <c r="H61" s="74">
        <f>AIRFLOW!H29</f>
        <v>1638.6007131510366</v>
      </c>
      <c r="I61" s="75">
        <f>AIRFLOW!I29</f>
        <v>553.0568980867691</v>
      </c>
      <c r="J61" s="76">
        <f>AIRFLOW!J29</f>
        <v>0.7413631341645699</v>
      </c>
      <c r="K61" s="77">
        <f>AIRFLOW!K29</f>
        <v>33.752909026623826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1595.5797399999997</v>
      </c>
      <c r="C62" s="143">
        <f>AIRFLOW!C30</f>
        <v>1565.3566666666666</v>
      </c>
      <c r="D62" s="144">
        <f>AIRFLOW!D30</f>
        <v>13.484700000000002</v>
      </c>
      <c r="E62" s="145">
        <f>AIRFLOW!E30</f>
        <v>25257</v>
      </c>
      <c r="F62" s="74">
        <f>25.4*AIRFLOW!F30</f>
        <v>1662.767253109949</v>
      </c>
      <c r="G62" s="75">
        <f>AIRFLOW!G30*0.472</f>
        <v>37.03136926583455</v>
      </c>
      <c r="H62" s="74">
        <f>AIRFLOW!H30</f>
        <v>1614.7681089456012</v>
      </c>
      <c r="I62" s="75">
        <f>AIRFLOW!I30</f>
        <v>602.7316220491031</v>
      </c>
      <c r="J62" s="76">
        <f>AIRFLOW!J30</f>
        <v>0.8079512359907547</v>
      </c>
      <c r="K62" s="77">
        <f>AIRFLOW!K30</f>
        <v>37.32761481079148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1919.7015199999998</v>
      </c>
      <c r="C63" s="143">
        <f>AIRFLOW!C31</f>
        <v>1508.8466666666666</v>
      </c>
      <c r="D63" s="144">
        <f>AIRFLOW!D31</f>
        <v>12.971966666666665</v>
      </c>
      <c r="E63" s="145">
        <f>AIRFLOW!E31</f>
        <v>25772</v>
      </c>
      <c r="F63" s="74">
        <f>25.4*AIRFLOW!F31</f>
        <v>2000.5373239455864</v>
      </c>
      <c r="G63" s="75">
        <f>AIRFLOW!G31*0.472</f>
        <v>29.739247268982712</v>
      </c>
      <c r="H63" s="74">
        <f>AIRFLOW!H31</f>
        <v>1556.4743361718677</v>
      </c>
      <c r="I63" s="75">
        <f>AIRFLOW!I31</f>
        <v>582.369884860233</v>
      </c>
      <c r="J63" s="76">
        <f>AIRFLOW!J31</f>
        <v>0.7806566821182748</v>
      </c>
      <c r="K63" s="77">
        <f>AIRFLOW!K31</f>
        <v>37.416572483482994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2228.70776</v>
      </c>
      <c r="C64" s="143">
        <f>AIRFLOW!C32</f>
        <v>1419.6533333333334</v>
      </c>
      <c r="D64" s="144">
        <f>AIRFLOW!D32</f>
        <v>12.171366666666666</v>
      </c>
      <c r="E64" s="145">
        <f>AIRFLOW!E32</f>
        <v>26661</v>
      </c>
      <c r="F64" s="74">
        <f>25.4*AIRFLOW!F32</f>
        <v>2322.5553616518273</v>
      </c>
      <c r="G64" s="75">
        <f>AIRFLOW!G32*0.472</f>
        <v>22.17863570490903</v>
      </c>
      <c r="H64" s="74">
        <f>AIRFLOW!H32</f>
        <v>1464.4655606230226</v>
      </c>
      <c r="I64" s="75">
        <f>AIRFLOW!I32</f>
        <v>504.22650131729</v>
      </c>
      <c r="J64" s="76">
        <f>AIRFLOW!J32</f>
        <v>0.6759068382269303</v>
      </c>
      <c r="K64" s="77">
        <f>AIRFLOW!K32</f>
        <v>34.43213635242461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2532.6339999999996</v>
      </c>
      <c r="C65" s="143">
        <f>AIRFLOW!C33</f>
        <v>1312.4866666666667</v>
      </c>
      <c r="D65" s="144">
        <f>AIRFLOW!D33</f>
        <v>11.214566666666668</v>
      </c>
      <c r="E65" s="145">
        <f>AIRFLOW!E33</f>
        <v>27947</v>
      </c>
      <c r="F65" s="74">
        <f>25.4*AIRFLOW!F33</f>
        <v>2639.279488039165</v>
      </c>
      <c r="G65" s="75">
        <f>AIRFLOW!G33*0.472</f>
        <v>15.09117134907773</v>
      </c>
      <c r="H65" s="74">
        <f>AIRFLOW!H33</f>
        <v>1353.9161124618984</v>
      </c>
      <c r="I65" s="75">
        <f>AIRFLOW!I33</f>
        <v>389.8824920334955</v>
      </c>
      <c r="J65" s="76">
        <f>AIRFLOW!J33</f>
        <v>0.522630686371978</v>
      </c>
      <c r="K65" s="77">
        <f>AIRFLOW!K33</f>
        <v>28.797248844045413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2806.0819333333334</v>
      </c>
      <c r="C66" s="143">
        <f>AIRFLOW!C34</f>
        <v>1190.9433333333334</v>
      </c>
      <c r="D66" s="144">
        <f>AIRFLOW!D34</f>
        <v>10.146099999999999</v>
      </c>
      <c r="E66" s="145">
        <f>AIRFLOW!E34</f>
        <v>29443</v>
      </c>
      <c r="F66" s="74">
        <f>25.4*AIRFLOW!F34</f>
        <v>2924.2419111501895</v>
      </c>
      <c r="G66" s="75">
        <f>AIRFLOW!G34*0.472</f>
        <v>8.913780219609505</v>
      </c>
      <c r="H66" s="74">
        <f>AIRFLOW!H34</f>
        <v>1228.5361893421762</v>
      </c>
      <c r="I66" s="75">
        <f>AIRFLOW!I34</f>
        <v>255.15585846493616</v>
      </c>
      <c r="J66" s="76">
        <f>AIRFLOW!J34</f>
        <v>0.34203198185648276</v>
      </c>
      <c r="K66" s="77">
        <f>AIRFLOW!K34</f>
        <v>20.769785520912073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3068.7263999999996</v>
      </c>
      <c r="C67" s="143">
        <f>AIRFLOW!C35</f>
        <v>1092.1633333333332</v>
      </c>
      <c r="D67" s="144">
        <f>AIRFLOW!D35</f>
        <v>9.283873333333334</v>
      </c>
      <c r="E67" s="145">
        <f>AIRFLOW!E35</f>
        <v>31114</v>
      </c>
      <c r="F67" s="74">
        <f>25.4*AIRFLOW!F35</f>
        <v>3197.945949523014</v>
      </c>
      <c r="G67" s="75">
        <f>AIRFLOW!G35*0.472</f>
        <v>4.27153346292993</v>
      </c>
      <c r="H67" s="74">
        <f>AIRFLOW!H35</f>
        <v>1126.6381381195708</v>
      </c>
      <c r="I67" s="75">
        <f>AIRFLOW!I35</f>
        <v>133.71738160161578</v>
      </c>
      <c r="J67" s="76">
        <f>AIRFLOW!J35</f>
        <v>0.17924581984130802</v>
      </c>
      <c r="K67" s="77">
        <f>AIRFLOW!K35</f>
        <v>11.868504753247057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3395.6498</v>
      </c>
      <c r="C68" s="143">
        <f>AIRFLOW!C36</f>
        <v>1002.04</v>
      </c>
      <c r="D68" s="144">
        <f>AIRFLOW!D36</f>
        <v>8.496783333333333</v>
      </c>
      <c r="E68" s="145">
        <f>AIRFLOW!E36</f>
        <v>32681</v>
      </c>
      <c r="F68" s="74">
        <f>25.4*AIRFLOW!F36</f>
        <v>3538.6356124510257</v>
      </c>
      <c r="G68" s="75">
        <f>AIRFLOW!G36*0.472</f>
        <v>0</v>
      </c>
      <c r="H68" s="74">
        <f>AIRFLOW!H36</f>
        <v>1033.670006550914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603.7786010276105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1.4010823712037732</v>
      </c>
      <c r="C74" s="143">
        <f>AIRFLOW!C26</f>
        <v>1571.0833333333333</v>
      </c>
      <c r="D74" s="144">
        <f>AIRFLOW!D26</f>
        <v>13.5458</v>
      </c>
      <c r="E74" s="148">
        <f>AIRFLOW!E26</f>
        <v>25002</v>
      </c>
      <c r="F74" s="80">
        <f>AIRFLOW!F26*(0.07355/0.2952998)</f>
        <v>1.460079886541598</v>
      </c>
      <c r="G74" s="80">
        <f>AIRFLOW!G26*0.472*(0.001*3600)</f>
        <v>213.63229814011643</v>
      </c>
      <c r="H74" s="79">
        <f>AIRFLOW!H26</f>
        <v>1620.6755413543358</v>
      </c>
      <c r="I74" s="81">
        <f>AIRFLOW!I26</f>
        <v>86.49468108392682</v>
      </c>
      <c r="J74" s="82">
        <f>AIRFLOW!J26</f>
        <v>0.11594461271303863</v>
      </c>
      <c r="K74" s="80">
        <f>AIRFLOW!K26</f>
        <v>5.337269666151163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4.006472710106815</v>
      </c>
      <c r="C75" s="143">
        <f>AIRFLOW!C27</f>
        <v>1576.4766666666665</v>
      </c>
      <c r="D75" s="144">
        <f>AIRFLOW!D27</f>
        <v>13.586866666666667</v>
      </c>
      <c r="E75" s="148">
        <f>AIRFLOW!E27</f>
        <v>25003</v>
      </c>
      <c r="F75" s="80">
        <f>AIRFLOW!F27*(0.07355/0.2952998)</f>
        <v>4.175179375769888</v>
      </c>
      <c r="G75" s="80">
        <f>AIRFLOW!G27*0.472*(0.001*3600)</f>
        <v>199.46204122344594</v>
      </c>
      <c r="H75" s="79">
        <f>AIRFLOW!H27</f>
        <v>1626.2391185588365</v>
      </c>
      <c r="I75" s="81">
        <f>AIRFLOW!I27</f>
        <v>230.944000501764</v>
      </c>
      <c r="J75" s="82">
        <f>AIRFLOW!J27</f>
        <v>0.30957640817930826</v>
      </c>
      <c r="K75" s="80">
        <f>AIRFLOW!K27</f>
        <v>14.202453911689451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7.185995119761905</v>
      </c>
      <c r="C76" s="143">
        <f>AIRFLOW!C28</f>
        <v>1583.8666666666668</v>
      </c>
      <c r="D76" s="144">
        <f>AIRFLOW!D28</f>
        <v>13.661466666666668</v>
      </c>
      <c r="E76" s="148">
        <f>AIRFLOW!E28</f>
        <v>24946</v>
      </c>
      <c r="F76" s="80">
        <f>AIRFLOW!F28*(0.07355/0.2952998)</f>
        <v>7.488586791750067</v>
      </c>
      <c r="G76" s="80">
        <f>AIRFLOW!G28*0.472*(0.001*3600)</f>
        <v>185.3922827126427</v>
      </c>
      <c r="H76" s="79">
        <f>AIRFLOW!H28</f>
        <v>1633.8623884366968</v>
      </c>
      <c r="I76" s="81">
        <f>AIRFLOW!I28</f>
        <v>384.97530189504414</v>
      </c>
      <c r="J76" s="82">
        <f>AIRFLOW!J28</f>
        <v>0.5160526835054212</v>
      </c>
      <c r="K76" s="80">
        <f>AIRFLOW!K28</f>
        <v>23.56353814476682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12.37312089273342</v>
      </c>
      <c r="C77" s="143">
        <f>AIRFLOW!C29</f>
        <v>1588.46</v>
      </c>
      <c r="D77" s="144">
        <f>AIRFLOW!D29</f>
        <v>13.693466666666666</v>
      </c>
      <c r="E77" s="148">
        <f>AIRFLOW!E29</f>
        <v>24955</v>
      </c>
      <c r="F77" s="80">
        <f>AIRFLOW!F29*(0.07355/0.2952998)</f>
        <v>12.894134792165056</v>
      </c>
      <c r="G77" s="80">
        <f>AIRFLOW!G29*0.472*(0.001*3600)</f>
        <v>154.68238406563438</v>
      </c>
      <c r="H77" s="79">
        <f>AIRFLOW!H29</f>
        <v>1638.6007131510366</v>
      </c>
      <c r="I77" s="81">
        <f>AIRFLOW!I29</f>
        <v>553.0568980867691</v>
      </c>
      <c r="J77" s="82">
        <f>AIRFLOW!J29</f>
        <v>0.7413631341645699</v>
      </c>
      <c r="K77" s="80">
        <f>AIRFLOW!K29</f>
        <v>33.752909026623826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15.646035842218652</v>
      </c>
      <c r="C78" s="143">
        <f>AIRFLOW!C30</f>
        <v>1565.3566666666666</v>
      </c>
      <c r="D78" s="144">
        <f>AIRFLOW!D30</f>
        <v>13.484700000000002</v>
      </c>
      <c r="E78" s="148">
        <f>AIRFLOW!E30</f>
        <v>25257</v>
      </c>
      <c r="F78" s="80">
        <f>AIRFLOW!F30*(0.07355/0.2952998)</f>
        <v>16.304867370292456</v>
      </c>
      <c r="G78" s="80">
        <f>AIRFLOW!G30*0.472*(0.001*3600)</f>
        <v>133.31292935700438</v>
      </c>
      <c r="H78" s="79">
        <f>AIRFLOW!H30</f>
        <v>1614.7681089456012</v>
      </c>
      <c r="I78" s="81">
        <f>AIRFLOW!I30</f>
        <v>602.7316220491031</v>
      </c>
      <c r="J78" s="82">
        <f>AIRFLOW!J30</f>
        <v>0.8079512359907547</v>
      </c>
      <c r="K78" s="80">
        <f>AIRFLOW!K30</f>
        <v>37.32761481079148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18.824329511906207</v>
      </c>
      <c r="C79" s="143">
        <f>AIRFLOW!C31</f>
        <v>1508.8466666666666</v>
      </c>
      <c r="D79" s="144">
        <f>AIRFLOW!D31</f>
        <v>12.971966666666665</v>
      </c>
      <c r="E79" s="148">
        <f>AIRFLOW!E31</f>
        <v>25772</v>
      </c>
      <c r="F79" s="80">
        <f>AIRFLOW!F31*(0.07355/0.2952998)</f>
        <v>19.616994305874577</v>
      </c>
      <c r="G79" s="80">
        <f>AIRFLOW!G31*0.472*(0.001*3600)</f>
        <v>107.06129016833776</v>
      </c>
      <c r="H79" s="79">
        <f>AIRFLOW!H31</f>
        <v>1556.4743361718677</v>
      </c>
      <c r="I79" s="81">
        <f>AIRFLOW!I31</f>
        <v>582.369884860233</v>
      </c>
      <c r="J79" s="82">
        <f>AIRFLOW!J31</f>
        <v>0.7806566821182748</v>
      </c>
      <c r="K79" s="80">
        <f>AIRFLOW!K31</f>
        <v>37.416572483482994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21.854402271860668</v>
      </c>
      <c r="C80" s="143">
        <f>AIRFLOW!C32</f>
        <v>1419.6533333333334</v>
      </c>
      <c r="D80" s="144">
        <f>AIRFLOW!D32</f>
        <v>12.171366666666666</v>
      </c>
      <c r="E80" s="148">
        <f>AIRFLOW!E32</f>
        <v>26661</v>
      </c>
      <c r="F80" s="80">
        <f>AIRFLOW!F32*(0.07355/0.2952998)</f>
        <v>22.774658967493284</v>
      </c>
      <c r="G80" s="80">
        <f>AIRFLOW!G32*0.472*(0.001*3600)</f>
        <v>79.84308853767251</v>
      </c>
      <c r="H80" s="79">
        <f>AIRFLOW!H32</f>
        <v>1464.4655606230226</v>
      </c>
      <c r="I80" s="81">
        <f>AIRFLOW!I32</f>
        <v>504.22650131729</v>
      </c>
      <c r="J80" s="82">
        <f>AIRFLOW!J32</f>
        <v>0.6759068382269303</v>
      </c>
      <c r="K80" s="80">
        <f>AIRFLOW!K32</f>
        <v>34.43213635242461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24.834661249347274</v>
      </c>
      <c r="C81" s="143">
        <f>AIRFLOW!C33</f>
        <v>1312.4866666666667</v>
      </c>
      <c r="D81" s="144">
        <f>AIRFLOW!D33</f>
        <v>11.214566666666668</v>
      </c>
      <c r="E81" s="148">
        <f>AIRFLOW!E33</f>
        <v>27947</v>
      </c>
      <c r="F81" s="80">
        <f>AIRFLOW!F33*(0.07355/0.2952998)</f>
        <v>25.880412261623025</v>
      </c>
      <c r="G81" s="80">
        <f>AIRFLOW!G33*0.472*(0.001*3600)</f>
        <v>54.32821685667983</v>
      </c>
      <c r="H81" s="79">
        <f>AIRFLOW!H33</f>
        <v>1353.9161124618984</v>
      </c>
      <c r="I81" s="81">
        <f>AIRFLOW!I33</f>
        <v>389.8824920334955</v>
      </c>
      <c r="J81" s="82">
        <f>AIRFLOW!J33</f>
        <v>0.522630686371978</v>
      </c>
      <c r="K81" s="80">
        <f>AIRFLOW!K33</f>
        <v>28.797248844045413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27.51605413662093</v>
      </c>
      <c r="C82" s="143">
        <f>AIRFLOW!C34</f>
        <v>1190.9433333333334</v>
      </c>
      <c r="D82" s="144">
        <f>AIRFLOW!D34</f>
        <v>10.146099999999999</v>
      </c>
      <c r="E82" s="148">
        <f>AIRFLOW!E34</f>
        <v>29443</v>
      </c>
      <c r="F82" s="80">
        <f>AIRFLOW!F34*(0.07355/0.2952998)</f>
        <v>28.67471465460814</v>
      </c>
      <c r="G82" s="80">
        <f>AIRFLOW!G34*0.472*(0.001*3600)</f>
        <v>32.08960879059422</v>
      </c>
      <c r="H82" s="79">
        <f>AIRFLOW!H34</f>
        <v>1228.5361893421762</v>
      </c>
      <c r="I82" s="81">
        <f>AIRFLOW!I34</f>
        <v>255.15585846493616</v>
      </c>
      <c r="J82" s="82">
        <f>AIRFLOW!J34</f>
        <v>0.34203198185648276</v>
      </c>
      <c r="K82" s="80">
        <f>AIRFLOW!K34</f>
        <v>20.769785520912073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30.091509713179622</v>
      </c>
      <c r="C83" s="143">
        <f>AIRFLOW!C35</f>
        <v>1092.1633333333332</v>
      </c>
      <c r="D83" s="144">
        <f>AIRFLOW!D35</f>
        <v>9.283873333333334</v>
      </c>
      <c r="E83" s="148">
        <f>AIRFLOW!E35</f>
        <v>31114</v>
      </c>
      <c r="F83" s="80">
        <f>AIRFLOW!F35*(0.07355/0.2952998)</f>
        <v>31.3586188727334</v>
      </c>
      <c r="G83" s="80">
        <f>AIRFLOW!G35*0.472*(0.001*3600)</f>
        <v>15.377520466547747</v>
      </c>
      <c r="H83" s="79">
        <f>AIRFLOW!H35</f>
        <v>1126.6381381195708</v>
      </c>
      <c r="I83" s="81">
        <f>AIRFLOW!I35</f>
        <v>133.71738160161578</v>
      </c>
      <c r="J83" s="82">
        <f>AIRFLOW!J35</f>
        <v>0.17924581984130802</v>
      </c>
      <c r="K83" s="80">
        <f>AIRFLOW!K35</f>
        <v>11.868504753247057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33.2972756838982</v>
      </c>
      <c r="C84" s="143">
        <f>AIRFLOW!C36</f>
        <v>1002.04</v>
      </c>
      <c r="D84" s="144">
        <f>AIRFLOW!D36</f>
        <v>8.496783333333333</v>
      </c>
      <c r="E84" s="148">
        <f>AIRFLOW!E36</f>
        <v>32681</v>
      </c>
      <c r="F84" s="80">
        <f>AIRFLOW!F36*(0.07355/0.2952998)</f>
        <v>34.69937492748567</v>
      </c>
      <c r="G84" s="80">
        <f>AIRFLOW!G36*0.472*(0.001*3600)</f>
        <v>0</v>
      </c>
      <c r="H84" s="79">
        <f>AIRFLOW!H36</f>
        <v>1033.670006550914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603.7786010276105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125.38 in H2O, 3185 mm H2O or 31.23 kPa, Maximum open watts = 1831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125.38472642543005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3184.772051205923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31.229437434737104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1831.3633617303992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2010-06-30T15:02:16Z</dcterms:modified>
  <cp:category/>
  <cp:version/>
  <cp:contentType/>
  <cp:contentStatus/>
</cp:coreProperties>
</file>