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<sst xmlns="http://schemas.openxmlformats.org/spreadsheetml/2006/main" count="170" uniqueCount="117">
  <si>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</si>
  <si>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</si>
  <si>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</si>
  <si>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</si>
  <si>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</si>
  <si>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</si>
  <si>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</si>
  <si>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</si>
  <si>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</si>
  <si>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</si>
  <si>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</si>
  <si>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</si>
  <si>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</si>
  <si>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</si>
  <si>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</si>
  <si>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</si>
  <si>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</si>
  <si>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</si>
  <si>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</si>
  <si>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</si>
  <si>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</si>
  <si>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</si>
  <si>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</si>
  <si>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</si>
  <si>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</si>
  <si>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</si>
  <si>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</si>
  <si>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</si>
  <si>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</si>
  <si>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</si>
  <si>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</si>
  <si>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</si>
  <si>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</si>
  <si>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</si>
  <si>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</si>
  <si>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</si>
  <si>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</si>
  <si>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</si>
  <si>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</si>
  <si>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</si>
  <si>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</si>
  <si>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</si>
  <si>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</si>
  <si>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</si>
  <si>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</si>
  <si>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</si>
  <si>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</si>
  <si>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</si>
  <si>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</si>
  <si>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</si>
  <si>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</si>
  <si>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</si>
  <si>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</si>
  <si>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</si>
  <si>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</si>
  <si>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</si>
  <si>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</si>
  <si>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</si>
  <si>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</si>
  <si>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</si>
  <si>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</si>
  <si>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</si>
  <si>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</si>
  <si>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</si>
  <si>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</si>
  <si>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</si>
  <si>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</si>
  <si>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</si>
  <si>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</si>
  <si>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</si>
  <si>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</si>
  <si>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</si>
  <si>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</si>
  <si>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</si>
  <si>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</si>
  <si>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</si>
  <si>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</si>
  <si>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</si>
  <si>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</si>
  <si>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</si>
  <si>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</si>
  <si>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</si>
  <si>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</si>
  <si>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</si>
  <si>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</si>
  <si>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</si>
  <si>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</si>
  <si>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</si>
  <si>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</si>
  <si>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</si>
  <si>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</si>
  <si>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</si>
  <si>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</si>
  <si>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</si>
  <si>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</si>
  <si>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</si>
  <si>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</si>
  <si>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</si>
  <si>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</si>
  <si>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</si>
  <si>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</si>
  <si>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</si>
  <si>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</si>
  <si>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</si>
  <si>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</si>
  <si>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</si>
  <si>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</si>
  <si>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</si>
  <si>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</si>
  <si>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</si>
  <si>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</si>
  <si>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</si>
  <si>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</si>
  <si>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</si>
  <si>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</si>
  <si>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</si>
  <si>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LH014-014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</si>
</sst>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50" fillId="0" borderId="0" xfId="0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2417165"/>
        <c:axId val="494862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2290179"/>
        <c:axId val="16187144"/>
      </c:scatterChart>
      <c:valAx>
        <c:axId val="3241716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486282"/>
        <c:crosses val="autoZero"/>
        <c:crossBetween val="midCat"/>
        <c:dispUnits/>
        <c:majorUnit val="10"/>
      </c:valAx>
      <c:valAx>
        <c:axId val="4948628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17165"/>
        <c:crosses val="autoZero"/>
        <c:crossBetween val="midCat"/>
        <c:dispUnits/>
      </c:valAx>
      <c:valAx>
        <c:axId val="12290179"/>
        <c:scaling>
          <c:orientation val="minMax"/>
        </c:scaling>
        <c:axPos val="b"/>
        <c:delete val="1"/>
        <c:majorTickMark val="out"/>
        <c:minorTickMark val="none"/>
        <c:tickLblPos val="nextTo"/>
        <c:crossAx val="16187144"/>
        <c:crosses val="max"/>
        <c:crossBetween val="midCat"/>
        <c:dispUnits/>
      </c:valAx>
      <c:valAx>
        <c:axId val="1618714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9017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57332841"/>
        <c:axId val="29841014"/>
      </c:scatterChart>
      <c:valAx>
        <c:axId val="573328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841014"/>
        <c:crosses val="autoZero"/>
        <c:crossBetween val="midCat"/>
        <c:dispUnits/>
      </c:valAx>
      <c:valAx>
        <c:axId val="2984101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332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68351"/>
        <c:axId val="3007579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1233541"/>
        <c:axId val="35747298"/>
      </c:scatterChart>
      <c:valAx>
        <c:axId val="66835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075796"/>
        <c:crosses val="autoZero"/>
        <c:crossBetween val="midCat"/>
        <c:dispUnits/>
        <c:majorUnit val="5"/>
      </c:valAx>
      <c:valAx>
        <c:axId val="3007579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51"/>
        <c:crosses val="autoZero"/>
        <c:crossBetween val="midCat"/>
        <c:dispUnits/>
      </c:valAx>
      <c:valAx>
        <c:axId val="1123354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47298"/>
        <c:crosses val="max"/>
        <c:crossBetween val="midCat"/>
        <c:dispUnits/>
      </c:valAx>
      <c:valAx>
        <c:axId val="3574729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3354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K42" sqref="K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75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6" t="s">
        <v>116</v>
      </c>
      <c r="K8" s="174"/>
      <c r="L8" s="17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4.96</v>
      </c>
      <c r="C26" s="127">
        <v>1539</v>
      </c>
      <c r="D26" s="128">
        <v>13.18</v>
      </c>
      <c r="E26" s="129">
        <v>23610</v>
      </c>
      <c r="F26" s="84">
        <v>5.168320064723425</v>
      </c>
      <c r="G26" s="84">
        <v>118.26759359967697</v>
      </c>
      <c r="H26" s="85">
        <v>1587.4542879179387</v>
      </c>
      <c r="I26" s="86">
        <v>71.73201956096939</v>
      </c>
      <c r="J26" s="87">
        <v>0.09615552219969087</v>
      </c>
      <c r="K26" s="86">
        <v>4.518682528808507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1545</v>
      </c>
      <c r="D27" s="128">
        <v>13.25</v>
      </c>
      <c r="E27" s="129">
        <v>23550</v>
      </c>
      <c r="F27" s="84">
        <v>15.463280193648313</v>
      </c>
      <c r="G27" s="84">
        <v>112.86919685217738</v>
      </c>
      <c r="H27" s="85">
        <v>1593.6431935238566</v>
      </c>
      <c r="I27" s="86">
        <v>204.8212240081199</v>
      </c>
      <c r="J27" s="87">
        <v>0.2745592815122251</v>
      </c>
      <c r="K27" s="86">
        <v>12.852389094400746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26.44</v>
      </c>
      <c r="C28" s="127">
        <v>1555</v>
      </c>
      <c r="D28" s="128">
        <v>13.34</v>
      </c>
      <c r="E28" s="129">
        <v>23460</v>
      </c>
      <c r="F28" s="84">
        <v>27.550480345017615</v>
      </c>
      <c r="G28" s="84">
        <v>104.58596561317681</v>
      </c>
      <c r="H28" s="85">
        <v>1603.9580362003865</v>
      </c>
      <c r="I28" s="86">
        <v>338.14306335974703</v>
      </c>
      <c r="J28" s="87">
        <v>0.4532748838602507</v>
      </c>
      <c r="K28" s="86">
        <v>21.08178990522555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45.88</v>
      </c>
      <c r="C29" s="127">
        <v>1554</v>
      </c>
      <c r="D29" s="128">
        <v>13.33</v>
      </c>
      <c r="E29" s="129">
        <v>23430</v>
      </c>
      <c r="F29" s="84">
        <v>47.80696059869168</v>
      </c>
      <c r="G29" s="84">
        <v>87.59091827602433</v>
      </c>
      <c r="H29" s="85">
        <v>1602.9265519327334</v>
      </c>
      <c r="I29" s="86">
        <v>491.4146619974429</v>
      </c>
      <c r="J29" s="87">
        <v>0.6587327908812908</v>
      </c>
      <c r="K29" s="86">
        <v>30.657341186651266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59.04</v>
      </c>
      <c r="C30" s="127">
        <v>1537</v>
      </c>
      <c r="D30" s="128">
        <v>13.13</v>
      </c>
      <c r="E30" s="129">
        <v>23610</v>
      </c>
      <c r="F30" s="84">
        <v>61.519680770417544</v>
      </c>
      <c r="G30" s="84">
        <v>76.09797980735178</v>
      </c>
      <c r="H30" s="85">
        <v>1585.3913193826327</v>
      </c>
      <c r="I30" s="86">
        <v>549.3955000200274</v>
      </c>
      <c r="J30" s="87">
        <v>0.7364550938606266</v>
      </c>
      <c r="K30" s="86">
        <v>34.653621052622356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71.96</v>
      </c>
      <c r="C31" s="127">
        <v>1510</v>
      </c>
      <c r="D31" s="128">
        <v>13.92</v>
      </c>
      <c r="E31" s="129">
        <v>23880</v>
      </c>
      <c r="F31" s="84">
        <v>74.98232093901161</v>
      </c>
      <c r="G31" s="84">
        <v>61.505796919250784</v>
      </c>
      <c r="H31" s="85">
        <v>1557.5412441560022</v>
      </c>
      <c r="I31" s="86">
        <v>541.2187402735352</v>
      </c>
      <c r="J31" s="87">
        <v>0.7254942899109051</v>
      </c>
      <c r="K31" s="86">
        <v>34.74827663820934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83.36</v>
      </c>
      <c r="C32" s="127">
        <v>1438</v>
      </c>
      <c r="D32" s="128">
        <v>12.25</v>
      </c>
      <c r="E32" s="129">
        <v>24690</v>
      </c>
      <c r="F32" s="84">
        <v>86.86112108777111</v>
      </c>
      <c r="G32" s="84">
        <v>45.82207847355055</v>
      </c>
      <c r="H32" s="85">
        <v>1483.2743768849875</v>
      </c>
      <c r="I32" s="86">
        <v>467.0873571095793</v>
      </c>
      <c r="J32" s="87">
        <v>0.626122462613377</v>
      </c>
      <c r="K32" s="86">
        <v>31.49028692119024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94.24</v>
      </c>
      <c r="C33" s="127">
        <v>1349</v>
      </c>
      <c r="D33" s="128">
        <v>11.45</v>
      </c>
      <c r="E33" s="129">
        <v>25740</v>
      </c>
      <c r="F33" s="84">
        <v>98.19808122974507</v>
      </c>
      <c r="G33" s="84">
        <v>31.095673086627716</v>
      </c>
      <c r="H33" s="85">
        <v>1391.4722770638723</v>
      </c>
      <c r="I33" s="86">
        <v>358.34459704635475</v>
      </c>
      <c r="J33" s="87">
        <v>0.4803546877296981</v>
      </c>
      <c r="K33" s="86">
        <v>25.75290955867932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105.28</v>
      </c>
      <c r="C34" s="127">
        <v>1251</v>
      </c>
      <c r="D34" s="128">
        <v>10.56</v>
      </c>
      <c r="E34" s="129">
        <v>27060</v>
      </c>
      <c r="F34" s="84">
        <v>109.70176137380689</v>
      </c>
      <c r="G34" s="84">
        <v>18.45847168725434</v>
      </c>
      <c r="H34" s="85">
        <v>1290.38681883388</v>
      </c>
      <c r="I34" s="86">
        <v>237.6332663013121</v>
      </c>
      <c r="J34" s="87">
        <v>0.31854325241462744</v>
      </c>
      <c r="K34" s="86">
        <v>18.415661322087963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114.6</v>
      </c>
      <c r="C35" s="127">
        <v>1169</v>
      </c>
      <c r="D35" s="128">
        <v>9.82</v>
      </c>
      <c r="E35" s="129">
        <v>28350</v>
      </c>
      <c r="F35" s="84">
        <v>119.41320149542429</v>
      </c>
      <c r="G35" s="84">
        <v>8.835202087893725</v>
      </c>
      <c r="H35" s="85">
        <v>1205.8051088863356</v>
      </c>
      <c r="I35" s="86">
        <v>123.81313683699003</v>
      </c>
      <c r="J35" s="87">
        <v>0.16596935232840487</v>
      </c>
      <c r="K35" s="86">
        <v>10.268088592802702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126.12</v>
      </c>
      <c r="C36" s="127">
        <v>1093</v>
      </c>
      <c r="D36" s="128">
        <v>9.18</v>
      </c>
      <c r="E36" s="129">
        <v>29520</v>
      </c>
      <c r="F36" s="84">
        <v>131.41704164574966</v>
      </c>
      <c r="G36" s="84">
        <v>0</v>
      </c>
      <c r="H36" s="85">
        <v>1127.4123045447088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550.71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0.5954048851510573</v>
      </c>
      <c r="BD41" s="5">
        <f aca="true" t="shared" si="0" ref="BD41:BD50">IF(ISERR(($BE$21*0.4912-B26*0.03607)/($BE$21*0.4912)),0,($BE$21*0.4912-B26*0.03607)/($BE$21*0.4912))</f>
        <v>0.9872040206682011</v>
      </c>
      <c r="BF41">
        <f aca="true" t="shared" si="1" ref="BF41:BF50">(I26*63025)/(746*E26)</f>
        <v>0.25667944881980165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0.7347812618814432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0.5838106582539799</v>
      </c>
      <c r="BD43" s="5">
        <f t="shared" si="0"/>
        <v>0.9317891746909749</v>
      </c>
      <c r="BF43">
        <f t="shared" si="1"/>
        <v>1.2177173723483503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0.5799586370075581</v>
      </c>
      <c r="BD44" s="5">
        <f t="shared" si="0"/>
        <v>0.8816371911808595</v>
      </c>
      <c r="BF44">
        <f t="shared" si="1"/>
        <v>1.771943412091052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0.580131574326983</v>
      </c>
      <c r="BD45" s="5">
        <f t="shared" si="0"/>
        <v>0.8476865685989091</v>
      </c>
      <c r="BF45">
        <f t="shared" si="1"/>
        <v>1.9659077632598894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0.578084776254151</v>
      </c>
      <c r="BD46" s="5">
        <f t="shared" si="0"/>
        <v>0.814355106307207</v>
      </c>
      <c r="BF46">
        <f t="shared" si="1"/>
        <v>1.9147519942058122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0.5762094695064294</v>
      </c>
      <c r="BD47" s="5">
        <f t="shared" si="0"/>
        <v>0.7849449925204108</v>
      </c>
      <c r="BF47">
        <f t="shared" si="1"/>
        <v>1.5982733173838837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0.5746244323286758</v>
      </c>
      <c r="BD48" s="5">
        <f t="shared" si="0"/>
        <v>0.7568763926958197</v>
      </c>
      <c r="BF48">
        <f t="shared" si="1"/>
        <v>1.1761598366031165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0.573747526415657</v>
      </c>
      <c r="BD49" s="5">
        <f t="shared" si="0"/>
        <v>0.7283950193443961</v>
      </c>
      <c r="BF49">
        <f t="shared" si="1"/>
        <v>0.741913839003396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0.5922759773217926</v>
      </c>
      <c r="BD50" s="5">
        <f t="shared" si="0"/>
        <v>0.7043509614064191</v>
      </c>
      <c r="BF50">
        <f t="shared" si="1"/>
        <v>0.36896714040556317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125.984</v>
      </c>
      <c r="C58" s="144">
        <f>AIRFLOW!C26</f>
        <v>1539</v>
      </c>
      <c r="D58" s="145">
        <f>AIRFLOW!D26</f>
        <v>13.18</v>
      </c>
      <c r="E58" s="146">
        <f>AIRFLOW!E26</f>
        <v>23610</v>
      </c>
      <c r="F58" s="74">
        <f>25.4*AIRFLOW!F26</f>
        <v>131.275329643975</v>
      </c>
      <c r="G58" s="75">
        <f>AIRFLOW!G26*0.472</f>
        <v>55.82230417904753</v>
      </c>
      <c r="H58" s="74">
        <f>AIRFLOW!H26</f>
        <v>1587.4542879179387</v>
      </c>
      <c r="I58" s="75">
        <f>AIRFLOW!I26</f>
        <v>71.73201956096939</v>
      </c>
      <c r="J58" s="76">
        <f>AIRFLOW!J26</f>
        <v>0.09615552219969087</v>
      </c>
      <c r="K58" s="77">
        <f>AIRFLOW!K26</f>
        <v>4.518682528808507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1545</v>
      </c>
      <c r="D59" s="145">
        <f>AIRFLOW!D27</f>
        <v>13.25</v>
      </c>
      <c r="E59" s="146">
        <f>AIRFLOW!E27</f>
        <v>23550</v>
      </c>
      <c r="F59" s="74">
        <f>25.4*AIRFLOW!F27</f>
        <v>392.7673169186671</v>
      </c>
      <c r="G59" s="75">
        <f>AIRFLOW!G27*0.472</f>
        <v>53.274260914227725</v>
      </c>
      <c r="H59" s="74">
        <f>AIRFLOW!H27</f>
        <v>1593.6431935238566</v>
      </c>
      <c r="I59" s="75">
        <f>AIRFLOW!I27</f>
        <v>204.8212240081199</v>
      </c>
      <c r="J59" s="76">
        <f>AIRFLOW!J27</f>
        <v>0.2745592815122251</v>
      </c>
      <c r="K59" s="77">
        <f>AIRFLOW!K27</f>
        <v>12.852389094400746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671.576</v>
      </c>
      <c r="C60" s="144">
        <f>AIRFLOW!C28</f>
        <v>1555</v>
      </c>
      <c r="D60" s="145">
        <f>AIRFLOW!D28</f>
        <v>13.34</v>
      </c>
      <c r="E60" s="146">
        <f>AIRFLOW!E28</f>
        <v>23460</v>
      </c>
      <c r="F60" s="74">
        <f>25.4*AIRFLOW!F28</f>
        <v>699.7822007634473</v>
      </c>
      <c r="G60" s="75">
        <f>AIRFLOW!G28*0.472</f>
        <v>49.36457576941945</v>
      </c>
      <c r="H60" s="74">
        <f>AIRFLOW!H28</f>
        <v>1603.9580362003865</v>
      </c>
      <c r="I60" s="75">
        <f>AIRFLOW!I28</f>
        <v>338.14306335974703</v>
      </c>
      <c r="J60" s="76">
        <f>AIRFLOW!J28</f>
        <v>0.4532748838602507</v>
      </c>
      <c r="K60" s="77">
        <f>AIRFLOW!K28</f>
        <v>21.08178990522555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1165.352</v>
      </c>
      <c r="C61" s="144">
        <f>AIRFLOW!C29</f>
        <v>1554</v>
      </c>
      <c r="D61" s="145">
        <f>AIRFLOW!D29</f>
        <v>13.33</v>
      </c>
      <c r="E61" s="146">
        <f>AIRFLOW!E29</f>
        <v>23430</v>
      </c>
      <c r="F61" s="74">
        <f>25.4*AIRFLOW!F29</f>
        <v>1214.2967992067686</v>
      </c>
      <c r="G61" s="75">
        <f>AIRFLOW!G29*0.472</f>
        <v>41.34291342628348</v>
      </c>
      <c r="H61" s="74">
        <f>AIRFLOW!H29</f>
        <v>1602.9265519327334</v>
      </c>
      <c r="I61" s="75">
        <f>AIRFLOW!I29</f>
        <v>491.4146619974429</v>
      </c>
      <c r="J61" s="76">
        <f>AIRFLOW!J29</f>
        <v>0.6587327908812908</v>
      </c>
      <c r="K61" s="77">
        <f>AIRFLOW!K29</f>
        <v>30.657341186651266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1499.616</v>
      </c>
      <c r="C62" s="144">
        <f>AIRFLOW!C30</f>
        <v>1537</v>
      </c>
      <c r="D62" s="145">
        <f>AIRFLOW!D30</f>
        <v>13.13</v>
      </c>
      <c r="E62" s="146">
        <f>AIRFLOW!E30</f>
        <v>23610</v>
      </c>
      <c r="F62" s="74">
        <f>25.4*AIRFLOW!F30</f>
        <v>1562.5998915686055</v>
      </c>
      <c r="G62" s="75">
        <f>AIRFLOW!G30*0.472</f>
        <v>35.918246469070034</v>
      </c>
      <c r="H62" s="74">
        <f>AIRFLOW!H30</f>
        <v>1585.3913193826327</v>
      </c>
      <c r="I62" s="75">
        <f>AIRFLOW!I30</f>
        <v>549.3955000200274</v>
      </c>
      <c r="J62" s="76">
        <f>AIRFLOW!J30</f>
        <v>0.7364550938606266</v>
      </c>
      <c r="K62" s="77">
        <f>AIRFLOW!K30</f>
        <v>34.653621052622356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1827.7839999999997</v>
      </c>
      <c r="C63" s="144">
        <f>AIRFLOW!C31</f>
        <v>1510</v>
      </c>
      <c r="D63" s="145">
        <f>AIRFLOW!D31</f>
        <v>13.92</v>
      </c>
      <c r="E63" s="146">
        <f>AIRFLOW!E31</f>
        <v>23880</v>
      </c>
      <c r="F63" s="74">
        <f>25.4*AIRFLOW!F31</f>
        <v>1904.550951850895</v>
      </c>
      <c r="G63" s="75">
        <f>AIRFLOW!G31*0.472</f>
        <v>29.03073614588637</v>
      </c>
      <c r="H63" s="74">
        <f>AIRFLOW!H31</f>
        <v>1557.5412441560022</v>
      </c>
      <c r="I63" s="75">
        <f>AIRFLOW!I31</f>
        <v>541.2187402735352</v>
      </c>
      <c r="J63" s="76">
        <f>AIRFLOW!J31</f>
        <v>0.7254942899109051</v>
      </c>
      <c r="K63" s="77">
        <f>AIRFLOW!K31</f>
        <v>34.74827663820934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2117.344</v>
      </c>
      <c r="C64" s="144">
        <f>AIRFLOW!C32</f>
        <v>1438</v>
      </c>
      <c r="D64" s="145">
        <f>AIRFLOW!D32</f>
        <v>12.25</v>
      </c>
      <c r="E64" s="146">
        <f>AIRFLOW!E32</f>
        <v>24690</v>
      </c>
      <c r="F64" s="74">
        <f>25.4*AIRFLOW!F32</f>
        <v>2206.272475629386</v>
      </c>
      <c r="G64" s="75">
        <f>AIRFLOW!G32*0.472</f>
        <v>21.628021039515858</v>
      </c>
      <c r="H64" s="74">
        <f>AIRFLOW!H32</f>
        <v>1483.2743768849875</v>
      </c>
      <c r="I64" s="75">
        <f>AIRFLOW!I32</f>
        <v>467.0873571095793</v>
      </c>
      <c r="J64" s="76">
        <f>AIRFLOW!J32</f>
        <v>0.626122462613377</v>
      </c>
      <c r="K64" s="77">
        <f>AIRFLOW!K32</f>
        <v>31.49028692119024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2393.696</v>
      </c>
      <c r="C65" s="144">
        <f>AIRFLOW!C33</f>
        <v>1349</v>
      </c>
      <c r="D65" s="145">
        <f>AIRFLOW!D33</f>
        <v>11.45</v>
      </c>
      <c r="E65" s="146">
        <f>AIRFLOW!E33</f>
        <v>25740</v>
      </c>
      <c r="F65" s="74">
        <f>25.4*AIRFLOW!F33</f>
        <v>2494.2312632355247</v>
      </c>
      <c r="G65" s="75">
        <f>AIRFLOW!G33*0.472</f>
        <v>14.677157696888282</v>
      </c>
      <c r="H65" s="74">
        <f>AIRFLOW!H33</f>
        <v>1391.4722770638723</v>
      </c>
      <c r="I65" s="75">
        <f>AIRFLOW!I33</f>
        <v>358.34459704635475</v>
      </c>
      <c r="J65" s="76">
        <f>AIRFLOW!J33</f>
        <v>0.4803546877296981</v>
      </c>
      <c r="K65" s="77">
        <f>AIRFLOW!K33</f>
        <v>25.75290955867932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2674.112</v>
      </c>
      <c r="C66" s="144">
        <f>AIRFLOW!C34</f>
        <v>1251</v>
      </c>
      <c r="D66" s="145">
        <f>AIRFLOW!D34</f>
        <v>10.56</v>
      </c>
      <c r="E66" s="146">
        <f>AIRFLOW!E34</f>
        <v>27060</v>
      </c>
      <c r="F66" s="74">
        <f>25.4*AIRFLOW!F34</f>
        <v>2786.4247388946947</v>
      </c>
      <c r="G66" s="75">
        <f>AIRFLOW!G34*0.472</f>
        <v>8.712398636384048</v>
      </c>
      <c r="H66" s="74">
        <f>AIRFLOW!H34</f>
        <v>1290.38681883388</v>
      </c>
      <c r="I66" s="75">
        <f>AIRFLOW!I34</f>
        <v>237.6332663013121</v>
      </c>
      <c r="J66" s="76">
        <f>AIRFLOW!J34</f>
        <v>0.31854325241462744</v>
      </c>
      <c r="K66" s="77">
        <f>AIRFLOW!K34</f>
        <v>18.415661322087963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2910.8399999999997</v>
      </c>
      <c r="C67" s="144">
        <f>AIRFLOW!C35</f>
        <v>1169</v>
      </c>
      <c r="D67" s="145">
        <f>AIRFLOW!D35</f>
        <v>9.82</v>
      </c>
      <c r="E67" s="146">
        <f>AIRFLOW!E35</f>
        <v>28350</v>
      </c>
      <c r="F67" s="74">
        <f>25.4*AIRFLOW!F35</f>
        <v>3033.0953179837766</v>
      </c>
      <c r="G67" s="75">
        <f>AIRFLOW!G35*0.472</f>
        <v>4.170215385485838</v>
      </c>
      <c r="H67" s="74">
        <f>AIRFLOW!H35</f>
        <v>1205.8051088863356</v>
      </c>
      <c r="I67" s="75">
        <f>AIRFLOW!I35</f>
        <v>123.81313683699003</v>
      </c>
      <c r="J67" s="76">
        <f>AIRFLOW!J35</f>
        <v>0.16596935232840487</v>
      </c>
      <c r="K67" s="77">
        <f>AIRFLOW!K35</f>
        <v>10.268088592802702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3203.448</v>
      </c>
      <c r="C68" s="144">
        <f>AIRFLOW!C36</f>
        <v>1093</v>
      </c>
      <c r="D68" s="145">
        <f>AIRFLOW!D36</f>
        <v>9.18</v>
      </c>
      <c r="E68" s="146">
        <f>AIRFLOW!E36</f>
        <v>29520</v>
      </c>
      <c r="F68" s="74">
        <f>25.4*AIRFLOW!F36</f>
        <v>3337.9928578020413</v>
      </c>
      <c r="G68" s="75">
        <f>AIRFLOW!G36*0.472</f>
        <v>0</v>
      </c>
      <c r="H68" s="74">
        <f>AIRFLOW!H36</f>
        <v>1127.4123045447088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550.71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1.2353818052027128</v>
      </c>
      <c r="C74" s="144">
        <f>AIRFLOW!C26</f>
        <v>1539</v>
      </c>
      <c r="D74" s="145">
        <f>AIRFLOW!D26</f>
        <v>13.18</v>
      </c>
      <c r="E74" s="149">
        <f>AIRFLOW!E26</f>
        <v>23610</v>
      </c>
      <c r="F74" s="80">
        <f>AIRFLOW!F26*(0.07355/0.2952998)</f>
        <v>1.28726785714182</v>
      </c>
      <c r="G74" s="80">
        <f>AIRFLOW!G26*0.472*(0.001*3600)</f>
        <v>200.9602950445711</v>
      </c>
      <c r="H74" s="79">
        <f>AIRFLOW!H26</f>
        <v>1587.4542879179387</v>
      </c>
      <c r="I74" s="81">
        <f>AIRFLOW!I26</f>
        <v>71.73201956096939</v>
      </c>
      <c r="J74" s="82">
        <f>AIRFLOW!J26</f>
        <v>0.09615552219969087</v>
      </c>
      <c r="K74" s="80">
        <f>AIRFLOW!K26</f>
        <v>4.518682528808507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1545</v>
      </c>
      <c r="D75" s="145">
        <f>AIRFLOW!D27</f>
        <v>13.25</v>
      </c>
      <c r="E75" s="149">
        <f>AIRFLOW!E27</f>
        <v>23550</v>
      </c>
      <c r="F75" s="80">
        <f>AIRFLOW!F27*(0.07355/0.2952998)</f>
        <v>3.851422379029154</v>
      </c>
      <c r="G75" s="80">
        <f>AIRFLOW!G27*0.472*(0.001*3600)</f>
        <v>191.7873392912198</v>
      </c>
      <c r="H75" s="79">
        <f>AIRFLOW!H27</f>
        <v>1593.6431935238566</v>
      </c>
      <c r="I75" s="81">
        <f>AIRFLOW!I27</f>
        <v>204.8212240081199</v>
      </c>
      <c r="J75" s="82">
        <f>AIRFLOW!J27</f>
        <v>0.2745592815122251</v>
      </c>
      <c r="K75" s="80">
        <f>AIRFLOW!K27</f>
        <v>12.852389094400746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6.585382042249944</v>
      </c>
      <c r="C76" s="144">
        <f>AIRFLOW!C28</f>
        <v>1555</v>
      </c>
      <c r="D76" s="145">
        <f>AIRFLOW!D28</f>
        <v>13.34</v>
      </c>
      <c r="E76" s="149">
        <f>AIRFLOW!E28</f>
        <v>23460</v>
      </c>
      <c r="F76" s="80">
        <f>AIRFLOW!F28*(0.07355/0.2952998)</f>
        <v>6.861968173957604</v>
      </c>
      <c r="G76" s="80">
        <f>AIRFLOW!G28*0.472*(0.001*3600)</f>
        <v>177.71247276991002</v>
      </c>
      <c r="H76" s="79">
        <f>AIRFLOW!H28</f>
        <v>1603.9580362003865</v>
      </c>
      <c r="I76" s="81">
        <f>AIRFLOW!I28</f>
        <v>338.14306335974703</v>
      </c>
      <c r="J76" s="82">
        <f>AIRFLOW!J28</f>
        <v>0.4532748838602507</v>
      </c>
      <c r="K76" s="80">
        <f>AIRFLOW!K28</f>
        <v>21.08178990522555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11.427281698125093</v>
      </c>
      <c r="C77" s="144">
        <f>AIRFLOW!C29</f>
        <v>1554</v>
      </c>
      <c r="D77" s="145">
        <f>AIRFLOW!D29</f>
        <v>13.33</v>
      </c>
      <c r="E77" s="149">
        <f>AIRFLOW!E29</f>
        <v>23430</v>
      </c>
      <c r="F77" s="80">
        <f>AIRFLOW!F29*(0.07355/0.2952998)</f>
        <v>11.907227678561833</v>
      </c>
      <c r="G77" s="80">
        <f>AIRFLOW!G29*0.472*(0.001*3600)</f>
        <v>148.83448833462054</v>
      </c>
      <c r="H77" s="79">
        <f>AIRFLOW!H29</f>
        <v>1602.9265519327334</v>
      </c>
      <c r="I77" s="81">
        <f>AIRFLOW!I29</f>
        <v>491.4146619974429</v>
      </c>
      <c r="J77" s="82">
        <f>AIRFLOW!J29</f>
        <v>0.6587327908812908</v>
      </c>
      <c r="K77" s="80">
        <f>AIRFLOW!K29</f>
        <v>30.657341186651266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14.705028584509709</v>
      </c>
      <c r="C78" s="144">
        <f>AIRFLOW!C30</f>
        <v>1537</v>
      </c>
      <c r="D78" s="145">
        <f>AIRFLOW!D30</f>
        <v>13.13</v>
      </c>
      <c r="E78" s="149">
        <f>AIRFLOW!E30</f>
        <v>23610</v>
      </c>
      <c r="F78" s="80">
        <f>AIRFLOW!F30*(0.07355/0.2952998)</f>
        <v>15.322639976946178</v>
      </c>
      <c r="G78" s="80">
        <f>AIRFLOW!G30*0.472*(0.001*3600)</f>
        <v>129.30568728865214</v>
      </c>
      <c r="H78" s="79">
        <f>AIRFLOW!H30</f>
        <v>1585.3913193826327</v>
      </c>
      <c r="I78" s="81">
        <f>AIRFLOW!I30</f>
        <v>549.3955000200274</v>
      </c>
      <c r="J78" s="82">
        <f>AIRFLOW!J30</f>
        <v>0.7364550938606266</v>
      </c>
      <c r="K78" s="80">
        <f>AIRFLOW!K30</f>
        <v>34.653621052622356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17.922998931932902</v>
      </c>
      <c r="C79" s="144">
        <f>AIRFLOW!C31</f>
        <v>1510</v>
      </c>
      <c r="D79" s="145">
        <f>AIRFLOW!D31</f>
        <v>13.92</v>
      </c>
      <c r="E79" s="149">
        <f>AIRFLOW!E31</f>
        <v>23880</v>
      </c>
      <c r="F79" s="80">
        <f>AIRFLOW!F31*(0.07355/0.2952998)</f>
        <v>18.67576512095269</v>
      </c>
      <c r="G79" s="80">
        <f>AIRFLOW!G31*0.472*(0.001*3600)</f>
        <v>104.51065012519094</v>
      </c>
      <c r="H79" s="79">
        <f>AIRFLOW!H31</f>
        <v>1557.5412441560022</v>
      </c>
      <c r="I79" s="81">
        <f>AIRFLOW!I31</f>
        <v>541.2187402735352</v>
      </c>
      <c r="J79" s="82">
        <f>AIRFLOW!J31</f>
        <v>0.7254942899109051</v>
      </c>
      <c r="K79" s="80">
        <f>AIRFLOW!K31</f>
        <v>34.74827663820934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20.76238453260043</v>
      </c>
      <c r="C80" s="144">
        <f>AIRFLOW!C32</f>
        <v>1438</v>
      </c>
      <c r="D80" s="145">
        <f>AIRFLOW!D32</f>
        <v>12.25</v>
      </c>
      <c r="E80" s="149">
        <f>AIRFLOW!E32</f>
        <v>24690</v>
      </c>
      <c r="F80" s="80">
        <f>AIRFLOW!F32*(0.07355/0.2952998)</f>
        <v>21.634404953899615</v>
      </c>
      <c r="G80" s="80">
        <f>AIRFLOW!G32*0.472*(0.001*3600)</f>
        <v>77.8608757422571</v>
      </c>
      <c r="H80" s="79">
        <f>AIRFLOW!H32</f>
        <v>1483.2743768849875</v>
      </c>
      <c r="I80" s="81">
        <f>AIRFLOW!I32</f>
        <v>467.0873571095793</v>
      </c>
      <c r="J80" s="82">
        <f>AIRFLOW!J32</f>
        <v>0.626122462613377</v>
      </c>
      <c r="K80" s="80">
        <f>AIRFLOW!K32</f>
        <v>31.49028692119024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23.472254298851542</v>
      </c>
      <c r="C81" s="144">
        <f>AIRFLOW!C33</f>
        <v>1349</v>
      </c>
      <c r="D81" s="145">
        <f>AIRFLOW!D33</f>
        <v>11.45</v>
      </c>
      <c r="E81" s="149">
        <f>AIRFLOW!E33</f>
        <v>25740</v>
      </c>
      <c r="F81" s="80">
        <f>AIRFLOW!F33*(0.07355/0.2952998)</f>
        <v>24.458089285694573</v>
      </c>
      <c r="G81" s="80">
        <f>AIRFLOW!G33*0.472*(0.001*3600)</f>
        <v>52.83776770879781</v>
      </c>
      <c r="H81" s="79">
        <f>AIRFLOW!H33</f>
        <v>1391.4722770638723</v>
      </c>
      <c r="I81" s="81">
        <f>AIRFLOW!I33</f>
        <v>358.34459704635475</v>
      </c>
      <c r="J81" s="82">
        <f>AIRFLOW!J33</f>
        <v>0.4803546877296981</v>
      </c>
      <c r="K81" s="80">
        <f>AIRFLOW!K33</f>
        <v>25.75290955867932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26.221975091076935</v>
      </c>
      <c r="C82" s="144">
        <f>AIRFLOW!C34</f>
        <v>1251</v>
      </c>
      <c r="D82" s="145">
        <f>AIRFLOW!D34</f>
        <v>10.56</v>
      </c>
      <c r="E82" s="149">
        <f>AIRFLOW!E34</f>
        <v>27060</v>
      </c>
      <c r="F82" s="80">
        <f>AIRFLOW!F34*(0.07355/0.2952998)</f>
        <v>27.323298387074754</v>
      </c>
      <c r="G82" s="80">
        <f>AIRFLOW!G34*0.472*(0.001*3600)</f>
        <v>31.364635090982574</v>
      </c>
      <c r="H82" s="79">
        <f>AIRFLOW!H34</f>
        <v>1290.38681883388</v>
      </c>
      <c r="I82" s="81">
        <f>AIRFLOW!I34</f>
        <v>237.6332663013121</v>
      </c>
      <c r="J82" s="82">
        <f>AIRFLOW!J34</f>
        <v>0.31854325241462744</v>
      </c>
      <c r="K82" s="80">
        <f>AIRFLOW!K34</f>
        <v>18.415661322087963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28.543297354078803</v>
      </c>
      <c r="C83" s="144">
        <f>AIRFLOW!C35</f>
        <v>1169</v>
      </c>
      <c r="D83" s="145">
        <f>AIRFLOW!D35</f>
        <v>9.82</v>
      </c>
      <c r="E83" s="149">
        <f>AIRFLOW!E35</f>
        <v>28350</v>
      </c>
      <c r="F83" s="80">
        <f>AIRFLOW!F35*(0.07355/0.2952998)</f>
        <v>29.742116215413816</v>
      </c>
      <c r="G83" s="80">
        <f>AIRFLOW!G35*0.472*(0.001*3600)</f>
        <v>15.012775387749016</v>
      </c>
      <c r="H83" s="79">
        <f>AIRFLOW!H35</f>
        <v>1205.8051088863356</v>
      </c>
      <c r="I83" s="81">
        <f>AIRFLOW!I35</f>
        <v>123.81313683699003</v>
      </c>
      <c r="J83" s="82">
        <f>AIRFLOW!J35</f>
        <v>0.16596935232840487</v>
      </c>
      <c r="K83" s="80">
        <f>AIRFLOW!K35</f>
        <v>10.268088592802702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31.412571224227044</v>
      </c>
      <c r="C84" s="144">
        <f>AIRFLOW!C36</f>
        <v>1093</v>
      </c>
      <c r="D84" s="145">
        <f>AIRFLOW!D36</f>
        <v>9.18</v>
      </c>
      <c r="E84" s="149">
        <f>AIRFLOW!E36</f>
        <v>29520</v>
      </c>
      <c r="F84" s="80">
        <f>AIRFLOW!F36*(0.07355/0.2952998)</f>
        <v>32.73189962554966</v>
      </c>
      <c r="G84" s="80">
        <f>AIRFLOW!G36*0.472*(0.001*3600)</f>
        <v>0</v>
      </c>
      <c r="H84" s="79">
        <f>AIRFLOW!H36</f>
        <v>1127.4123045447088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550.71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118.28 in H2O, 3004 mm H2O or 29.46 kPa, Maximum open watts = 1794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118.2753374811747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3004.193572021837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29.458709662994693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1793.8233453472706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2013-01-29T21:37:25Z</dcterms:modified>
  <cp:category/>
  <cp:version/>
  <cp:contentType/>
  <cp:contentStatus/>
</cp:coreProperties>
</file>