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<sst xmlns="http://schemas.openxmlformats.org/spreadsheetml/2006/main" count="78" uniqueCount="30">
  <si>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</si>
  <si>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</si>
  <si>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</si>
  <si>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</si>
  <si>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</si>
  <si>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</si>
  <si>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</si>
  <si>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</si>
  <si>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</si>
  <si>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</si>
  <si>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</si>
  <si>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</si>
  <si>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</si>
  <si>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</si>
  <si>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</si>
  <si>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</si>
  <si>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</si>
  <si>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</si>
  <si>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</si>
  <si>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</si>
  <si>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</si>
  <si>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</si>
  <si>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</si>
  <si>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</si>
  <si>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</si>
  <si>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187.84 inH20, 4771 mmH20 or 46.78 Pa, Maximum open watts = 2000 watts.</t>
  </si>
  <si>
    <t>LIGHTHOUSE</t>
  </si>
  <si>
    <t>VACUUM</t>
  </si>
  <si>
    <t>MOTORS</t>
  </si>
  <si>
    <t>LH-HVLP-5S-240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</si>
</sst>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57.17209779098099</c:v>
                </c:pt>
                <c:pt idx="1">
                  <c:v>56.907027035570074</c:v>
                </c:pt>
                <c:pt idx="2">
                  <c:v>56.6065823619054</c:v>
                </c:pt>
                <c:pt idx="3">
                  <c:v>53.920557958692626</c:v>
                </c:pt>
                <c:pt idx="4">
                  <c:v>50.99603242940992</c:v>
                </c:pt>
                <c:pt idx="5">
                  <c:v>46.957352815578474</c:v>
                </c:pt>
                <c:pt idx="6">
                  <c:v>40.471014746009075</c:v>
                </c:pt>
                <c:pt idx="7">
                  <c:v>32.02110917549057</c:v>
                </c:pt>
                <c:pt idx="8">
                  <c:v>20.945519708748616</c:v>
                </c:pt>
                <c:pt idx="9">
                  <c:v>10.525790700204057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1.1662394386665467</c:v>
                </c:pt>
                <c:pt idx="1">
                  <c:v>3.7538195270716397</c:v>
                </c:pt>
                <c:pt idx="2">
                  <c:v>7.606562791802792</c:v>
                </c:pt>
                <c:pt idx="3">
                  <c:v>17.2227678044887</c:v>
                </c:pt>
                <c:pt idx="4">
                  <c:v>27.03687582473006</c:v>
                </c:pt>
                <c:pt idx="5">
                  <c:v>43.06219507368201</c:v>
                </c:pt>
                <c:pt idx="6">
                  <c:v>67.31364333468797</c:v>
                </c:pt>
                <c:pt idx="7">
                  <c:v>104.23744382467014</c:v>
                </c:pt>
                <c:pt idx="8">
                  <c:v>143.25963399087027</c:v>
                </c:pt>
                <c:pt idx="9">
                  <c:v>175.36212571453495</c:v>
                </c:pt>
                <c:pt idx="10">
                  <c:v>208.70923368704885</c:v>
                </c:pt>
              </c:numCache>
            </c:numRef>
          </c:yVal>
          <c:smooth val="0"/>
        </c:ser>
        <c:axId val="62102933"/>
        <c:axId val="2205548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57.17209779098099</c:v>
                </c:pt>
                <c:pt idx="1">
                  <c:v>56.907027035570074</c:v>
                </c:pt>
                <c:pt idx="2">
                  <c:v>56.6065823619054</c:v>
                </c:pt>
                <c:pt idx="3">
                  <c:v>53.920557958692626</c:v>
                </c:pt>
                <c:pt idx="4">
                  <c:v>50.99603242940992</c:v>
                </c:pt>
                <c:pt idx="5">
                  <c:v>46.957352815578474</c:v>
                </c:pt>
                <c:pt idx="6">
                  <c:v>40.471014746009075</c:v>
                </c:pt>
                <c:pt idx="7">
                  <c:v>32.02110917549057</c:v>
                </c:pt>
                <c:pt idx="8">
                  <c:v>20.945519708748616</c:v>
                </c:pt>
                <c:pt idx="9">
                  <c:v>10.525790700204057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7.824890682148556</c:v>
                </c:pt>
                <c:pt idx="1">
                  <c:v>25.069618012567187</c:v>
                </c:pt>
                <c:pt idx="2">
                  <c:v>50.53254715686554</c:v>
                </c:pt>
                <c:pt idx="3">
                  <c:v>108.99022238661536</c:v>
                </c:pt>
                <c:pt idx="4">
                  <c:v>161.8218294013047</c:v>
                </c:pt>
                <c:pt idx="5">
                  <c:v>237.32221429254878</c:v>
                </c:pt>
                <c:pt idx="6">
                  <c:v>319.72681393692454</c:v>
                </c:pt>
                <c:pt idx="7">
                  <c:v>391.7296298779532</c:v>
                </c:pt>
                <c:pt idx="8">
                  <c:v>352.1670947781465</c:v>
                </c:pt>
                <c:pt idx="9">
                  <c:v>216.62990447510492</c:v>
                </c:pt>
                <c:pt idx="10">
                  <c:v>0</c:v>
                </c:pt>
              </c:numCache>
            </c:numRef>
          </c:yVal>
          <c:smooth val="0"/>
        </c:ser>
        <c:axId val="64281647"/>
        <c:axId val="41663912"/>
      </c:scatterChart>
      <c:valAx>
        <c:axId val="62102933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2055486"/>
        <c:crosses val="autoZero"/>
        <c:crossBetween val="midCat"/>
        <c:dispUnits/>
        <c:majorUnit val="10"/>
      </c:valAx>
      <c:valAx>
        <c:axId val="22055486"/>
        <c:scaling>
          <c:orientation val="minMax"/>
          <c:max val="2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2102933"/>
        <c:crosses val="autoZero"/>
        <c:crossBetween val="midCat"/>
        <c:dispUnits/>
      </c:valAx>
      <c:valAx>
        <c:axId val="64281647"/>
        <c:scaling>
          <c:orientation val="minMax"/>
        </c:scaling>
        <c:axPos val="b"/>
        <c:delete val="1"/>
        <c:majorTickMark val="in"/>
        <c:minorTickMark val="none"/>
        <c:tickLblPos val="nextTo"/>
        <c:crossAx val="41663912"/>
        <c:crosses val="max"/>
        <c:crossBetween val="midCat"/>
        <c:dispUnits/>
      </c:valAx>
      <c:valAx>
        <c:axId val="4166391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28164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9430889"/>
        <c:axId val="19333682"/>
      </c:scatterChart>
      <c:valAx>
        <c:axId val="3943088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9333682"/>
        <c:crosses val="autoZero"/>
        <c:crossBetween val="midCat"/>
        <c:dispUnits/>
      </c:valAx>
      <c:valAx>
        <c:axId val="1933368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94308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26.985230157343025</c:v>
                </c:pt>
                <c:pt idx="1">
                  <c:v>26.860116760789072</c:v>
                </c:pt>
                <c:pt idx="2">
                  <c:v>26.718306874819348</c:v>
                </c:pt>
                <c:pt idx="3">
                  <c:v>25.450503356502917</c:v>
                </c:pt>
                <c:pt idx="4">
                  <c:v>24.07012730668148</c:v>
                </c:pt>
                <c:pt idx="5">
                  <c:v>22.163870528953037</c:v>
                </c:pt>
                <c:pt idx="6">
                  <c:v>19.102318960116282</c:v>
                </c:pt>
                <c:pt idx="7">
                  <c:v>15.11396353083155</c:v>
                </c:pt>
                <c:pt idx="8">
                  <c:v>9.886285302529346</c:v>
                </c:pt>
                <c:pt idx="9">
                  <c:v>4.968173210496315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29.622481742130283</c:v>
                </c:pt>
                <c:pt idx="1">
                  <c:v>95.34701598761964</c:v>
                </c:pt>
                <c:pt idx="2">
                  <c:v>193.2066949117909</c:v>
                </c:pt>
                <c:pt idx="3">
                  <c:v>437.458302234013</c:v>
                </c:pt>
                <c:pt idx="4">
                  <c:v>686.7366459481435</c:v>
                </c:pt>
                <c:pt idx="5">
                  <c:v>1093.779754871523</c:v>
                </c:pt>
                <c:pt idx="6">
                  <c:v>1709.7665407010743</c:v>
                </c:pt>
                <c:pt idx="7">
                  <c:v>2647.6310731466215</c:v>
                </c:pt>
                <c:pt idx="8">
                  <c:v>3638.794703368105</c:v>
                </c:pt>
                <c:pt idx="9">
                  <c:v>4454.197993149188</c:v>
                </c:pt>
                <c:pt idx="10">
                  <c:v>5301.214535651041</c:v>
                </c:pt>
              </c:numCache>
            </c:numRef>
          </c:yVal>
          <c:smooth val="0"/>
        </c:ser>
        <c:axId val="39785411"/>
        <c:axId val="2252438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26.985230157343025</c:v>
                </c:pt>
                <c:pt idx="1">
                  <c:v>26.860116760789072</c:v>
                </c:pt>
                <c:pt idx="2">
                  <c:v>26.718306874819348</c:v>
                </c:pt>
                <c:pt idx="3">
                  <c:v>25.450503356502917</c:v>
                </c:pt>
                <c:pt idx="4">
                  <c:v>24.07012730668148</c:v>
                </c:pt>
                <c:pt idx="5">
                  <c:v>22.163870528953037</c:v>
                </c:pt>
                <c:pt idx="6">
                  <c:v>19.102318960116282</c:v>
                </c:pt>
                <c:pt idx="7">
                  <c:v>15.11396353083155</c:v>
                </c:pt>
                <c:pt idx="8">
                  <c:v>9.886285302529346</c:v>
                </c:pt>
                <c:pt idx="9">
                  <c:v>4.968173210496315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7.824890682148556</c:v>
                </c:pt>
                <c:pt idx="1">
                  <c:v>25.069618012567187</c:v>
                </c:pt>
                <c:pt idx="2">
                  <c:v>50.53254715686554</c:v>
                </c:pt>
                <c:pt idx="3">
                  <c:v>108.99022238661536</c:v>
                </c:pt>
                <c:pt idx="4">
                  <c:v>161.8218294013047</c:v>
                </c:pt>
                <c:pt idx="5">
                  <c:v>237.32221429254878</c:v>
                </c:pt>
                <c:pt idx="6">
                  <c:v>319.72681393692454</c:v>
                </c:pt>
                <c:pt idx="7">
                  <c:v>391.7296298779532</c:v>
                </c:pt>
                <c:pt idx="8">
                  <c:v>352.1670947781465</c:v>
                </c:pt>
                <c:pt idx="9">
                  <c:v>216.62990447510492</c:v>
                </c:pt>
                <c:pt idx="10">
                  <c:v>0</c:v>
                </c:pt>
              </c:numCache>
            </c:numRef>
          </c:yVal>
          <c:smooth val="0"/>
        </c:ser>
        <c:axId val="1392829"/>
        <c:axId val="12535462"/>
      </c:scatterChart>
      <c:valAx>
        <c:axId val="39785411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2524380"/>
        <c:crosses val="autoZero"/>
        <c:crossBetween val="midCat"/>
        <c:dispUnits/>
        <c:majorUnit val="5"/>
      </c:valAx>
      <c:valAx>
        <c:axId val="2252438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9785411"/>
        <c:crosses val="autoZero"/>
        <c:crossBetween val="midCat"/>
        <c:dispUnits/>
      </c:valAx>
      <c:valAx>
        <c:axId val="1392829"/>
        <c:scaling>
          <c:orientation val="minMax"/>
        </c:scaling>
        <c:axPos val="b"/>
        <c:delete val="1"/>
        <c:majorTickMark val="in"/>
        <c:minorTickMark val="none"/>
        <c:tickLblPos val="nextTo"/>
        <c:crossAx val="12535462"/>
        <c:crosses val="max"/>
        <c:crossBetween val="midCat"/>
        <c:dispUnits/>
      </c:valAx>
      <c:valAx>
        <c:axId val="1253546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92829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2" sqref="L2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240</v>
      </c>
      <c r="C7" s="64"/>
      <c r="D7" s="64"/>
      <c r="E7" s="58"/>
      <c r="F7" s="58"/>
      <c r="G7" s="65"/>
      <c r="H7" s="65"/>
      <c r="I7" s="65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128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1.1200599999999998</v>
      </c>
      <c r="C26" s="85">
        <v>1717.26</v>
      </c>
      <c r="D26" s="86">
        <v>7.56449</v>
      </c>
      <c r="E26" s="87">
        <v>21194</v>
      </c>
      <c r="F26" s="45">
        <v>1.1662394386665467</v>
      </c>
      <c r="G26" s="45">
        <v>57.17209779098099</v>
      </c>
      <c r="H26" s="46">
        <v>1770.334704664511</v>
      </c>
      <c r="I26" s="47">
        <v>7.824890682148556</v>
      </c>
      <c r="J26" s="48">
        <v>0.010489129600735331</v>
      </c>
      <c r="K26" s="47">
        <v>0.4423332226831132</v>
      </c>
      <c r="L26" s="20"/>
      <c r="M26" s="20"/>
    </row>
    <row r="27" spans="1:13" ht="15" customHeight="1">
      <c r="A27" s="44">
        <v>1.5</v>
      </c>
      <c r="B27" s="84">
        <v>3.6051800000000003</v>
      </c>
      <c r="C27" s="85">
        <v>1701.68</v>
      </c>
      <c r="D27" s="86">
        <v>7.49239</v>
      </c>
      <c r="E27" s="87">
        <v>21216</v>
      </c>
      <c r="F27" s="45">
        <v>3.7538195270716397</v>
      </c>
      <c r="G27" s="45">
        <v>56.907027035570074</v>
      </c>
      <c r="H27" s="46">
        <v>1754.2731795031068</v>
      </c>
      <c r="I27" s="47">
        <v>25.069618012567187</v>
      </c>
      <c r="J27" s="48">
        <v>0.033605386075827325</v>
      </c>
      <c r="K27" s="47">
        <v>1.4294921449236255</v>
      </c>
      <c r="L27" s="20"/>
      <c r="M27" s="20"/>
    </row>
    <row r="28" spans="1:13" ht="15" customHeight="1">
      <c r="A28" s="44">
        <v>1.25</v>
      </c>
      <c r="B28" s="84">
        <v>7.305366666666667</v>
      </c>
      <c r="C28" s="85">
        <v>1692.1633333333332</v>
      </c>
      <c r="D28" s="86">
        <v>7.447826666666667</v>
      </c>
      <c r="E28" s="87">
        <v>21200</v>
      </c>
      <c r="F28" s="45">
        <v>7.606562791802792</v>
      </c>
      <c r="G28" s="45">
        <v>56.6065823619054</v>
      </c>
      <c r="H28" s="46">
        <v>1744.4623848227882</v>
      </c>
      <c r="I28" s="47">
        <v>50.53254715686554</v>
      </c>
      <c r="J28" s="48">
        <v>0.06773799886979294</v>
      </c>
      <c r="K28" s="47">
        <v>2.8975606553124353</v>
      </c>
      <c r="L28" s="20"/>
      <c r="M28" s="20"/>
    </row>
    <row r="29" spans="1:14" ht="15" customHeight="1">
      <c r="A29" s="44">
        <v>1</v>
      </c>
      <c r="B29" s="84">
        <v>16.5408</v>
      </c>
      <c r="C29" s="85">
        <v>1694.0266666666666</v>
      </c>
      <c r="D29" s="86">
        <v>7.45233</v>
      </c>
      <c r="E29" s="87">
        <v>21130</v>
      </c>
      <c r="F29" s="45">
        <v>17.2227678044887</v>
      </c>
      <c r="G29" s="45">
        <v>53.920557958692626</v>
      </c>
      <c r="H29" s="46">
        <v>1746.383307493996</v>
      </c>
      <c r="I29" s="47">
        <v>108.99022238661536</v>
      </c>
      <c r="J29" s="48">
        <v>0.14609949381583828</v>
      </c>
      <c r="K29" s="47">
        <v>6.242784072061565</v>
      </c>
      <c r="L29" s="20"/>
      <c r="M29" s="20"/>
      <c r="N29" s="10"/>
    </row>
    <row r="30" spans="1:13" ht="15" customHeight="1">
      <c r="A30" s="44">
        <v>0.875</v>
      </c>
      <c r="B30" s="84">
        <v>25.9663</v>
      </c>
      <c r="C30" s="85">
        <v>1680.98</v>
      </c>
      <c r="D30" s="86">
        <v>7.396756666666666</v>
      </c>
      <c r="E30" s="87">
        <v>21097</v>
      </c>
      <c r="F30" s="45">
        <v>27.03687582473006</v>
      </c>
      <c r="G30" s="45">
        <v>50.99603242940992</v>
      </c>
      <c r="H30" s="46">
        <v>1732.9334124401369</v>
      </c>
      <c r="I30" s="47">
        <v>161.8218294013047</v>
      </c>
      <c r="J30" s="48">
        <v>0.21691934236099827</v>
      </c>
      <c r="K30" s="47">
        <v>9.339315394128525</v>
      </c>
      <c r="L30" s="20"/>
      <c r="M30" s="20"/>
    </row>
    <row r="31" spans="1:13" ht="15" customHeight="1">
      <c r="A31" s="44">
        <v>0.75</v>
      </c>
      <c r="B31" s="84">
        <v>41.35706666666667</v>
      </c>
      <c r="C31" s="85">
        <v>1681.58</v>
      </c>
      <c r="D31" s="86">
        <v>7.3942499999999995</v>
      </c>
      <c r="E31" s="87">
        <v>21085</v>
      </c>
      <c r="F31" s="45">
        <v>43.06219507368201</v>
      </c>
      <c r="G31" s="45">
        <v>46.957352815578474</v>
      </c>
      <c r="H31" s="46">
        <v>1733.5519564129766</v>
      </c>
      <c r="I31" s="47">
        <v>237.32221429254878</v>
      </c>
      <c r="J31" s="48">
        <v>0.31812629261735764</v>
      </c>
      <c r="K31" s="47">
        <v>13.693778555969175</v>
      </c>
      <c r="L31" s="20"/>
      <c r="M31" s="20"/>
    </row>
    <row r="32" spans="1:13" ht="15" customHeight="1">
      <c r="A32" s="44">
        <v>0.625</v>
      </c>
      <c r="B32" s="84">
        <v>64.64823333333334</v>
      </c>
      <c r="C32" s="85">
        <v>1674.1266666666668</v>
      </c>
      <c r="D32" s="86">
        <v>7.365713333333333</v>
      </c>
      <c r="E32" s="87">
        <v>21114</v>
      </c>
      <c r="F32" s="45">
        <v>67.31364333468797</v>
      </c>
      <c r="G32" s="45">
        <v>40.471014746009075</v>
      </c>
      <c r="H32" s="46">
        <v>1725.8682657281458</v>
      </c>
      <c r="I32" s="47">
        <v>319.72681393692454</v>
      </c>
      <c r="J32" s="48">
        <v>0.4285882224355557</v>
      </c>
      <c r="K32" s="47">
        <v>18.532277624971403</v>
      </c>
      <c r="L32" s="20"/>
      <c r="M32" s="20"/>
    </row>
    <row r="33" spans="1:14" ht="15" customHeight="1">
      <c r="A33" s="44">
        <v>0.5</v>
      </c>
      <c r="B33" s="84">
        <v>100.10996666666666</v>
      </c>
      <c r="C33" s="85">
        <v>1632.52</v>
      </c>
      <c r="D33" s="86">
        <v>7.179453333333334</v>
      </c>
      <c r="E33" s="87">
        <v>21341</v>
      </c>
      <c r="F33" s="45">
        <v>104.23744382467014</v>
      </c>
      <c r="G33" s="45">
        <v>32.02110917549057</v>
      </c>
      <c r="H33" s="46">
        <v>1682.975677567117</v>
      </c>
      <c r="I33" s="47">
        <v>391.7296298779532</v>
      </c>
      <c r="J33" s="48">
        <v>0.5251067424637442</v>
      </c>
      <c r="K33" s="47">
        <v>23.283490821682918</v>
      </c>
      <c r="L33" s="20"/>
      <c r="M33" s="20"/>
      <c r="N33" s="17"/>
    </row>
    <row r="34" spans="1:13" ht="15" customHeight="1">
      <c r="A34" s="44">
        <v>0.375</v>
      </c>
      <c r="B34" s="84">
        <v>137.587</v>
      </c>
      <c r="C34" s="85">
        <v>1536.87</v>
      </c>
      <c r="D34" s="86">
        <v>6.732336666666666</v>
      </c>
      <c r="E34" s="87">
        <v>22007</v>
      </c>
      <c r="F34" s="45">
        <v>143.25963399087027</v>
      </c>
      <c r="G34" s="45">
        <v>20.945519708748616</v>
      </c>
      <c r="H34" s="46">
        <v>1584.3694592302547</v>
      </c>
      <c r="I34" s="47">
        <v>352.1670947781465</v>
      </c>
      <c r="J34" s="48">
        <v>0.4720738535900087</v>
      </c>
      <c r="K34" s="47">
        <v>22.232569456689664</v>
      </c>
      <c r="L34" s="20"/>
      <c r="M34" s="20"/>
    </row>
    <row r="35" spans="1:13" ht="15" customHeight="1">
      <c r="A35" s="44">
        <v>0.25</v>
      </c>
      <c r="B35" s="84">
        <v>168.41833333333332</v>
      </c>
      <c r="C35" s="85">
        <v>1383.8433333333332</v>
      </c>
      <c r="D35" s="86">
        <v>6.023853333333332</v>
      </c>
      <c r="E35" s="87">
        <v>23329</v>
      </c>
      <c r="F35" s="45">
        <v>175.36212571453495</v>
      </c>
      <c r="G35" s="45">
        <v>10.525790700204057</v>
      </c>
      <c r="H35" s="46">
        <v>1426.6132553128934</v>
      </c>
      <c r="I35" s="47">
        <v>216.62990447510492</v>
      </c>
      <c r="J35" s="48">
        <v>0.2903886118969235</v>
      </c>
      <c r="K35" s="47">
        <v>15.189138651181317</v>
      </c>
      <c r="L35" s="20"/>
      <c r="M35" s="20"/>
    </row>
    <row r="36" spans="1:14" ht="15" customHeight="1">
      <c r="A36" s="44">
        <v>0</v>
      </c>
      <c r="B36" s="84">
        <v>200.445</v>
      </c>
      <c r="C36" s="85">
        <v>1184.4433333333334</v>
      </c>
      <c r="D36" s="86">
        <v>5.01352</v>
      </c>
      <c r="E36" s="87">
        <v>25569.333333333332</v>
      </c>
      <c r="F36" s="45">
        <v>208.70923368704885</v>
      </c>
      <c r="G36" s="45">
        <v>0</v>
      </c>
      <c r="H36" s="46">
        <v>1221.0504750058324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388.15505289320794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28.449523999999993</v>
      </c>
      <c r="C58" s="102">
        <f>AIRFLOW!C26</f>
        <v>1717.26</v>
      </c>
      <c r="D58" s="103">
        <f>AIRFLOW!D26</f>
        <v>7.56449</v>
      </c>
      <c r="E58" s="104">
        <f>AIRFLOW!E26</f>
        <v>21194</v>
      </c>
      <c r="F58" s="35">
        <f>25.4*AIRFLOW!F26</f>
        <v>29.622481742130283</v>
      </c>
      <c r="G58" s="36">
        <f>AIRFLOW!G26*0.472</f>
        <v>26.985230157343025</v>
      </c>
      <c r="H58" s="35">
        <f>AIRFLOW!H26</f>
        <v>1770.334704664511</v>
      </c>
      <c r="I58" s="36">
        <f>AIRFLOW!I26</f>
        <v>7.824890682148556</v>
      </c>
      <c r="J58" s="37">
        <f>AIRFLOW!J26</f>
        <v>0.010489129600735331</v>
      </c>
      <c r="K58" s="38">
        <f>AIRFLOW!K26</f>
        <v>0.4423332226831132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91.571572</v>
      </c>
      <c r="C59" s="102">
        <f>AIRFLOW!C27</f>
        <v>1701.68</v>
      </c>
      <c r="D59" s="103">
        <f>AIRFLOW!D27</f>
        <v>7.49239</v>
      </c>
      <c r="E59" s="104">
        <f>AIRFLOW!E27</f>
        <v>21216</v>
      </c>
      <c r="F59" s="35">
        <f>25.4*AIRFLOW!F27</f>
        <v>95.34701598761964</v>
      </c>
      <c r="G59" s="36">
        <f>AIRFLOW!G27*0.472</f>
        <v>26.860116760789072</v>
      </c>
      <c r="H59" s="35">
        <f>AIRFLOW!H27</f>
        <v>1754.2731795031068</v>
      </c>
      <c r="I59" s="36">
        <f>AIRFLOW!I27</f>
        <v>25.069618012567187</v>
      </c>
      <c r="J59" s="37">
        <f>AIRFLOW!J27</f>
        <v>0.033605386075827325</v>
      </c>
      <c r="K59" s="38">
        <f>AIRFLOW!K27</f>
        <v>1.4294921449236255</v>
      </c>
      <c r="L59" s="2"/>
      <c r="M59" s="2"/>
    </row>
    <row r="60" spans="1:13" ht="15.75">
      <c r="A60" s="34">
        <f>AIRFLOW!A28*25.4</f>
        <v>31.75</v>
      </c>
      <c r="B60" s="101">
        <f>AIRFLOW!B28*25.4</f>
        <v>185.55631333333332</v>
      </c>
      <c r="C60" s="102">
        <f>AIRFLOW!C28</f>
        <v>1692.1633333333332</v>
      </c>
      <c r="D60" s="103">
        <f>AIRFLOW!D28</f>
        <v>7.447826666666667</v>
      </c>
      <c r="E60" s="104">
        <f>AIRFLOW!E28</f>
        <v>21200</v>
      </c>
      <c r="F60" s="35">
        <f>25.4*AIRFLOW!F28</f>
        <v>193.2066949117909</v>
      </c>
      <c r="G60" s="36">
        <f>AIRFLOW!G28*0.472</f>
        <v>26.718306874819348</v>
      </c>
      <c r="H60" s="35">
        <f>AIRFLOW!H28</f>
        <v>1744.4623848227882</v>
      </c>
      <c r="I60" s="36">
        <f>AIRFLOW!I28</f>
        <v>50.53254715686554</v>
      </c>
      <c r="J60" s="37">
        <f>AIRFLOW!J28</f>
        <v>0.06773799886979294</v>
      </c>
      <c r="K60" s="38">
        <f>AIRFLOW!K28</f>
        <v>2.8975606553124353</v>
      </c>
      <c r="L60" s="2"/>
      <c r="M60" s="2"/>
    </row>
    <row r="61" spans="1:13" ht="15.75">
      <c r="A61" s="34">
        <f>AIRFLOW!A29*25.4</f>
        <v>25.4</v>
      </c>
      <c r="B61" s="101">
        <f>AIRFLOW!B29*25.4</f>
        <v>420.13632</v>
      </c>
      <c r="C61" s="102">
        <f>AIRFLOW!C29</f>
        <v>1694.0266666666666</v>
      </c>
      <c r="D61" s="103">
        <f>AIRFLOW!D29</f>
        <v>7.45233</v>
      </c>
      <c r="E61" s="104">
        <f>AIRFLOW!E29</f>
        <v>21130</v>
      </c>
      <c r="F61" s="35">
        <f>25.4*AIRFLOW!F29</f>
        <v>437.458302234013</v>
      </c>
      <c r="G61" s="36">
        <f>AIRFLOW!G29*0.472</f>
        <v>25.450503356502917</v>
      </c>
      <c r="H61" s="35">
        <f>AIRFLOW!H29</f>
        <v>1746.383307493996</v>
      </c>
      <c r="I61" s="36">
        <f>AIRFLOW!I29</f>
        <v>108.99022238661536</v>
      </c>
      <c r="J61" s="37">
        <f>AIRFLOW!J29</f>
        <v>0.14609949381583828</v>
      </c>
      <c r="K61" s="38">
        <f>AIRFLOW!K29</f>
        <v>6.242784072061565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659.5440199999999</v>
      </c>
      <c r="C62" s="102">
        <f>AIRFLOW!C30</f>
        <v>1680.98</v>
      </c>
      <c r="D62" s="103">
        <f>AIRFLOW!D30</f>
        <v>7.396756666666666</v>
      </c>
      <c r="E62" s="104">
        <f>AIRFLOW!E30</f>
        <v>21097</v>
      </c>
      <c r="F62" s="35">
        <f>25.4*AIRFLOW!F30</f>
        <v>686.7366459481435</v>
      </c>
      <c r="G62" s="36">
        <f>AIRFLOW!G30*0.472</f>
        <v>24.07012730668148</v>
      </c>
      <c r="H62" s="35">
        <f>AIRFLOW!H30</f>
        <v>1732.9334124401369</v>
      </c>
      <c r="I62" s="36">
        <f>AIRFLOW!I30</f>
        <v>161.8218294013047</v>
      </c>
      <c r="J62" s="37">
        <f>AIRFLOW!J30</f>
        <v>0.21691934236099827</v>
      </c>
      <c r="K62" s="38">
        <f>AIRFLOW!K30</f>
        <v>9.339315394128525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1050.4694933333333</v>
      </c>
      <c r="C63" s="102">
        <f>AIRFLOW!C31</f>
        <v>1681.58</v>
      </c>
      <c r="D63" s="103">
        <f>AIRFLOW!D31</f>
        <v>7.3942499999999995</v>
      </c>
      <c r="E63" s="104">
        <f>AIRFLOW!E31</f>
        <v>21085</v>
      </c>
      <c r="F63" s="35">
        <f>25.4*AIRFLOW!F31</f>
        <v>1093.779754871523</v>
      </c>
      <c r="G63" s="36">
        <f>AIRFLOW!G31*0.472</f>
        <v>22.163870528953037</v>
      </c>
      <c r="H63" s="35">
        <f>AIRFLOW!H31</f>
        <v>1733.5519564129766</v>
      </c>
      <c r="I63" s="36">
        <f>AIRFLOW!I31</f>
        <v>237.32221429254878</v>
      </c>
      <c r="J63" s="37">
        <f>AIRFLOW!J31</f>
        <v>0.31812629261735764</v>
      </c>
      <c r="K63" s="38">
        <f>AIRFLOW!K31</f>
        <v>13.693778555969175</v>
      </c>
      <c r="L63" s="2"/>
      <c r="M63" s="2"/>
    </row>
    <row r="64" spans="1:13" ht="15.75">
      <c r="A64" s="34">
        <f>AIRFLOW!A32*25.4</f>
        <v>15.875</v>
      </c>
      <c r="B64" s="101">
        <f>AIRFLOW!B32*25.4</f>
        <v>1642.0651266666666</v>
      </c>
      <c r="C64" s="102">
        <f>AIRFLOW!C32</f>
        <v>1674.1266666666668</v>
      </c>
      <c r="D64" s="103">
        <f>AIRFLOW!D32</f>
        <v>7.365713333333333</v>
      </c>
      <c r="E64" s="104">
        <f>AIRFLOW!E32</f>
        <v>21114</v>
      </c>
      <c r="F64" s="35">
        <f>25.4*AIRFLOW!F32</f>
        <v>1709.7665407010743</v>
      </c>
      <c r="G64" s="36">
        <f>AIRFLOW!G32*0.472</f>
        <v>19.102318960116282</v>
      </c>
      <c r="H64" s="35">
        <f>AIRFLOW!H32</f>
        <v>1725.8682657281458</v>
      </c>
      <c r="I64" s="36">
        <f>AIRFLOW!I32</f>
        <v>319.72681393692454</v>
      </c>
      <c r="J64" s="37">
        <f>AIRFLOW!J32</f>
        <v>0.4285882224355557</v>
      </c>
      <c r="K64" s="38">
        <f>AIRFLOW!K32</f>
        <v>18.532277624971403</v>
      </c>
      <c r="L64" s="2"/>
      <c r="M64" s="2"/>
    </row>
    <row r="65" spans="1:13" ht="15.75">
      <c r="A65" s="34">
        <f>AIRFLOW!A33*25.4</f>
        <v>12.7</v>
      </c>
      <c r="B65" s="101">
        <f>AIRFLOW!B33*25.4</f>
        <v>2542.793153333333</v>
      </c>
      <c r="C65" s="102">
        <f>AIRFLOW!C33</f>
        <v>1632.52</v>
      </c>
      <c r="D65" s="103">
        <f>AIRFLOW!D33</f>
        <v>7.179453333333334</v>
      </c>
      <c r="E65" s="104">
        <f>AIRFLOW!E33</f>
        <v>21341</v>
      </c>
      <c r="F65" s="35">
        <f>25.4*AIRFLOW!F33</f>
        <v>2647.6310731466215</v>
      </c>
      <c r="G65" s="36">
        <f>AIRFLOW!G33*0.472</f>
        <v>15.11396353083155</v>
      </c>
      <c r="H65" s="35">
        <f>AIRFLOW!H33</f>
        <v>1682.975677567117</v>
      </c>
      <c r="I65" s="36">
        <f>AIRFLOW!I33</f>
        <v>391.7296298779532</v>
      </c>
      <c r="J65" s="37">
        <f>AIRFLOW!J33</f>
        <v>0.5251067424637442</v>
      </c>
      <c r="K65" s="38">
        <f>AIRFLOW!K33</f>
        <v>23.283490821682918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3494.7097999999996</v>
      </c>
      <c r="C66" s="102">
        <f>AIRFLOW!C34</f>
        <v>1536.87</v>
      </c>
      <c r="D66" s="103">
        <f>AIRFLOW!D34</f>
        <v>6.732336666666666</v>
      </c>
      <c r="E66" s="104">
        <f>AIRFLOW!E34</f>
        <v>22007</v>
      </c>
      <c r="F66" s="35">
        <f>25.4*AIRFLOW!F34</f>
        <v>3638.794703368105</v>
      </c>
      <c r="G66" s="36">
        <f>AIRFLOW!G34*0.472</f>
        <v>9.886285302529346</v>
      </c>
      <c r="H66" s="35">
        <f>AIRFLOW!H34</f>
        <v>1584.3694592302547</v>
      </c>
      <c r="I66" s="36">
        <f>AIRFLOW!I34</f>
        <v>352.1670947781465</v>
      </c>
      <c r="J66" s="37">
        <f>AIRFLOW!J34</f>
        <v>0.4720738535900087</v>
      </c>
      <c r="K66" s="38">
        <f>AIRFLOW!K34</f>
        <v>22.232569456689664</v>
      </c>
      <c r="L66" s="2"/>
      <c r="M66" s="2"/>
    </row>
    <row r="67" spans="1:13" ht="15.75">
      <c r="A67" s="34">
        <f>AIRFLOW!A35*25.4</f>
        <v>6.35</v>
      </c>
      <c r="B67" s="101">
        <f>AIRFLOW!B35*25.4</f>
        <v>4277.825666666666</v>
      </c>
      <c r="C67" s="102">
        <f>AIRFLOW!C35</f>
        <v>1383.8433333333332</v>
      </c>
      <c r="D67" s="103">
        <f>AIRFLOW!D35</f>
        <v>6.023853333333332</v>
      </c>
      <c r="E67" s="104">
        <f>AIRFLOW!E35</f>
        <v>23329</v>
      </c>
      <c r="F67" s="35">
        <f>25.4*AIRFLOW!F35</f>
        <v>4454.197993149188</v>
      </c>
      <c r="G67" s="36">
        <f>AIRFLOW!G35*0.472</f>
        <v>4.968173210496315</v>
      </c>
      <c r="H67" s="35">
        <f>AIRFLOW!H35</f>
        <v>1426.6132553128934</v>
      </c>
      <c r="I67" s="36">
        <f>AIRFLOW!I35</f>
        <v>216.62990447510492</v>
      </c>
      <c r="J67" s="37">
        <f>AIRFLOW!J35</f>
        <v>0.2903886118969235</v>
      </c>
      <c r="K67" s="38">
        <f>AIRFLOW!K35</f>
        <v>15.189138651181317</v>
      </c>
      <c r="L67" s="2"/>
      <c r="M67" s="2"/>
    </row>
    <row r="68" spans="1:13" ht="15.75">
      <c r="A68" s="34">
        <f>AIRFLOW!A36*25.4</f>
        <v>0</v>
      </c>
      <c r="B68" s="101">
        <f>AIRFLOW!B36*25.4</f>
        <v>5091.303</v>
      </c>
      <c r="C68" s="102">
        <f>AIRFLOW!C36</f>
        <v>1184.4433333333334</v>
      </c>
      <c r="D68" s="103">
        <f>AIRFLOW!D36</f>
        <v>5.01352</v>
      </c>
      <c r="E68" s="104">
        <f>AIRFLOW!E36</f>
        <v>25569.333333333332</v>
      </c>
      <c r="F68" s="35">
        <f>25.4*AIRFLOW!F36</f>
        <v>5301.214535651041</v>
      </c>
      <c r="G68" s="36">
        <f>AIRFLOW!G36*0.472</f>
        <v>0</v>
      </c>
      <c r="H68" s="35">
        <f>AIRFLOW!H36</f>
        <v>1221.0504750058324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388.15505289320794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0.27897212595470766</v>
      </c>
      <c r="C74" s="102">
        <f>AIRFLOW!C26</f>
        <v>1717.26</v>
      </c>
      <c r="D74" s="103">
        <f>AIRFLOW!D26</f>
        <v>7.56449</v>
      </c>
      <c r="E74" s="107">
        <f>AIRFLOW!E26</f>
        <v>21194</v>
      </c>
      <c r="F74" s="41">
        <f>AIRFLOW!F26*(0.07355/0.2952998)</f>
        <v>0.29047398851582196</v>
      </c>
      <c r="G74" s="41">
        <f>AIRFLOW!G26*0.472*(0.001*3600)</f>
        <v>97.14682856643489</v>
      </c>
      <c r="H74" s="40">
        <f>AIRFLOW!H26</f>
        <v>1770.334704664511</v>
      </c>
      <c r="I74" s="42">
        <f>AIRFLOW!I26</f>
        <v>7.824890682148556</v>
      </c>
      <c r="J74" s="43">
        <f>AIRFLOW!J26</f>
        <v>0.010489129600735331</v>
      </c>
      <c r="K74" s="41">
        <f>AIRFLOW!K26</f>
        <v>0.4423332226831132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0.8979382613872411</v>
      </c>
      <c r="C75" s="102">
        <f>AIRFLOW!C27</f>
        <v>1701.68</v>
      </c>
      <c r="D75" s="103">
        <f>AIRFLOW!D27</f>
        <v>7.49239</v>
      </c>
      <c r="E75" s="107">
        <f>AIRFLOW!E27</f>
        <v>21216</v>
      </c>
      <c r="F75" s="41">
        <f>AIRFLOW!F27*(0.07355/0.2952998)</f>
        <v>0.9349597467255959</v>
      </c>
      <c r="G75" s="41">
        <f>AIRFLOW!G27*0.472*(0.001*3600)</f>
        <v>96.69642033884067</v>
      </c>
      <c r="H75" s="40">
        <f>AIRFLOW!H27</f>
        <v>1754.2731795031068</v>
      </c>
      <c r="I75" s="42">
        <f>AIRFLOW!I27</f>
        <v>25.069618012567187</v>
      </c>
      <c r="J75" s="43">
        <f>AIRFLOW!J27</f>
        <v>0.033605386075827325</v>
      </c>
      <c r="K75" s="41">
        <f>AIRFLOW!K27</f>
        <v>1.4294921449236255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1.8195397299061273</v>
      </c>
      <c r="C76" s="102">
        <f>AIRFLOW!C28</f>
        <v>1692.1633333333332</v>
      </c>
      <c r="D76" s="103">
        <f>AIRFLOW!D28</f>
        <v>7.447826666666667</v>
      </c>
      <c r="E76" s="107">
        <f>AIRFLOW!E28</f>
        <v>21200</v>
      </c>
      <c r="F76" s="41">
        <f>AIRFLOW!F28*(0.07355/0.2952998)</f>
        <v>1.8945583211945805</v>
      </c>
      <c r="G76" s="41">
        <f>AIRFLOW!G28*0.472*(0.001*3600)</f>
        <v>96.18590474934966</v>
      </c>
      <c r="H76" s="40">
        <f>AIRFLOW!H28</f>
        <v>1744.4623848227882</v>
      </c>
      <c r="I76" s="42">
        <f>AIRFLOW!I28</f>
        <v>50.53254715686554</v>
      </c>
      <c r="J76" s="43">
        <f>AIRFLOW!J28</f>
        <v>0.06773799886979294</v>
      </c>
      <c r="K76" s="41">
        <f>AIRFLOW!K28</f>
        <v>2.8975606553124353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4.119799065221176</v>
      </c>
      <c r="C77" s="102">
        <f>AIRFLOW!C29</f>
        <v>1694.0266666666666</v>
      </c>
      <c r="D77" s="103">
        <f>AIRFLOW!D29</f>
        <v>7.45233</v>
      </c>
      <c r="E77" s="107">
        <f>AIRFLOW!E29</f>
        <v>21130</v>
      </c>
      <c r="F77" s="41">
        <f>AIRFLOW!F29*(0.07355/0.2952998)</f>
        <v>4.289656044535567</v>
      </c>
      <c r="G77" s="41">
        <f>AIRFLOW!G29*0.472*(0.001*3600)</f>
        <v>91.6218120834105</v>
      </c>
      <c r="H77" s="40">
        <f>AIRFLOW!H29</f>
        <v>1746.383307493996</v>
      </c>
      <c r="I77" s="42">
        <f>AIRFLOW!I29</f>
        <v>108.99022238661536</v>
      </c>
      <c r="J77" s="43">
        <f>AIRFLOW!J29</f>
        <v>0.14609949381583828</v>
      </c>
      <c r="K77" s="41">
        <f>AIRFLOW!K29</f>
        <v>6.242784072061565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6.467398098474839</v>
      </c>
      <c r="C78" s="102">
        <f>AIRFLOW!C30</f>
        <v>1680.98</v>
      </c>
      <c r="D78" s="103">
        <f>AIRFLOW!D30</f>
        <v>7.396756666666666</v>
      </c>
      <c r="E78" s="107">
        <f>AIRFLOW!E30</f>
        <v>21097</v>
      </c>
      <c r="F78" s="41">
        <f>AIRFLOW!F30*(0.07355/0.2952998)</f>
        <v>6.734045254717057</v>
      </c>
      <c r="G78" s="41">
        <f>AIRFLOW!G30*0.472*(0.001*3600)</f>
        <v>86.65245830405334</v>
      </c>
      <c r="H78" s="40">
        <f>AIRFLOW!H30</f>
        <v>1732.9334124401369</v>
      </c>
      <c r="I78" s="42">
        <f>AIRFLOW!I30</f>
        <v>161.8218294013047</v>
      </c>
      <c r="J78" s="43">
        <f>AIRFLOW!J30</f>
        <v>0.21691934236099827</v>
      </c>
      <c r="K78" s="41">
        <f>AIRFLOW!K30</f>
        <v>9.339315394128525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10.300759612208791</v>
      </c>
      <c r="C79" s="102">
        <f>AIRFLOW!C31</f>
        <v>1681.58</v>
      </c>
      <c r="D79" s="103">
        <f>AIRFLOW!D31</f>
        <v>7.3942499999999995</v>
      </c>
      <c r="E79" s="107">
        <f>AIRFLOW!E31</f>
        <v>21085</v>
      </c>
      <c r="F79" s="41">
        <f>AIRFLOW!F31*(0.07355/0.2952998)</f>
        <v>10.725454089942872</v>
      </c>
      <c r="G79" s="41">
        <f>AIRFLOW!G31*0.472*(0.001*3600)</f>
        <v>79.78993390423094</v>
      </c>
      <c r="H79" s="40">
        <f>AIRFLOW!H31</f>
        <v>1733.5519564129766</v>
      </c>
      <c r="I79" s="42">
        <f>AIRFLOW!I31</f>
        <v>237.32221429254878</v>
      </c>
      <c r="J79" s="43">
        <f>AIRFLOW!J31</f>
        <v>0.31812629261735764</v>
      </c>
      <c r="K79" s="41">
        <f>AIRFLOW!K31</f>
        <v>13.693778555969175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16.101865160987806</v>
      </c>
      <c r="C80" s="102">
        <f>AIRFLOW!C32</f>
        <v>1674.1266666666668</v>
      </c>
      <c r="D80" s="103">
        <f>AIRFLOW!D32</f>
        <v>7.365713333333333</v>
      </c>
      <c r="E80" s="107">
        <f>AIRFLOW!E32</f>
        <v>21114</v>
      </c>
      <c r="F80" s="41">
        <f>AIRFLOW!F32*(0.07355/0.2952998)</f>
        <v>16.76573593096338</v>
      </c>
      <c r="G80" s="41">
        <f>AIRFLOW!G32*0.472*(0.001*3600)</f>
        <v>68.76834825641862</v>
      </c>
      <c r="H80" s="40">
        <f>AIRFLOW!H32</f>
        <v>1725.8682657281458</v>
      </c>
      <c r="I80" s="42">
        <f>AIRFLOW!I32</f>
        <v>319.72681393692454</v>
      </c>
      <c r="J80" s="43">
        <f>AIRFLOW!J32</f>
        <v>0.4285882224355557</v>
      </c>
      <c r="K80" s="41">
        <f>AIRFLOW!K32</f>
        <v>18.532277624971403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24.9342805119859</v>
      </c>
      <c r="C81" s="102">
        <f>AIRFLOW!C33</f>
        <v>1632.52</v>
      </c>
      <c r="D81" s="103">
        <f>AIRFLOW!D33</f>
        <v>7.179453333333334</v>
      </c>
      <c r="E81" s="107">
        <f>AIRFLOW!E33</f>
        <v>21341</v>
      </c>
      <c r="F81" s="41">
        <f>AIRFLOW!F33*(0.07355/0.2952998)</f>
        <v>25.962306758434952</v>
      </c>
      <c r="G81" s="41">
        <f>AIRFLOW!G33*0.472*(0.001*3600)</f>
        <v>54.41026871099358</v>
      </c>
      <c r="H81" s="40">
        <f>AIRFLOW!H33</f>
        <v>1682.975677567117</v>
      </c>
      <c r="I81" s="42">
        <f>AIRFLOW!I33</f>
        <v>391.7296298779532</v>
      </c>
      <c r="J81" s="43">
        <f>AIRFLOW!J33</f>
        <v>0.5251067424637442</v>
      </c>
      <c r="K81" s="41">
        <f>AIRFLOW!K33</f>
        <v>23.283490821682918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34.2686444420213</v>
      </c>
      <c r="C82" s="102">
        <f>AIRFLOW!C34</f>
        <v>1536.87</v>
      </c>
      <c r="D82" s="103">
        <f>AIRFLOW!D34</f>
        <v>6.732336666666666</v>
      </c>
      <c r="E82" s="107">
        <f>AIRFLOW!E34</f>
        <v>22007</v>
      </c>
      <c r="F82" s="41">
        <f>AIRFLOW!F34*(0.07355/0.2952998)</f>
        <v>35.68152122022605</v>
      </c>
      <c r="G82" s="41">
        <f>AIRFLOW!G34*0.472*(0.001*3600)</f>
        <v>35.590627089105645</v>
      </c>
      <c r="H82" s="40">
        <f>AIRFLOW!H34</f>
        <v>1584.3694592302547</v>
      </c>
      <c r="I82" s="42">
        <f>AIRFLOW!I34</f>
        <v>352.1670947781465</v>
      </c>
      <c r="J82" s="43">
        <f>AIRFLOW!J34</f>
        <v>0.4720738535900087</v>
      </c>
      <c r="K82" s="41">
        <f>AIRFLOW!K34</f>
        <v>22.232569456689664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41.947771101323696</v>
      </c>
      <c r="C83" s="102">
        <f>AIRFLOW!C35</f>
        <v>1383.8433333333332</v>
      </c>
      <c r="D83" s="103">
        <f>AIRFLOW!D35</f>
        <v>6.023853333333332</v>
      </c>
      <c r="E83" s="107">
        <f>AIRFLOW!E35</f>
        <v>23329</v>
      </c>
      <c r="F83" s="41">
        <f>AIRFLOW!F35*(0.07355/0.2952998)</f>
        <v>43.677253917219204</v>
      </c>
      <c r="G83" s="41">
        <f>AIRFLOW!G35*0.472*(0.001*3600)</f>
        <v>17.885423557786734</v>
      </c>
      <c r="H83" s="40">
        <f>AIRFLOW!H35</f>
        <v>1426.6132553128934</v>
      </c>
      <c r="I83" s="42">
        <f>AIRFLOW!I35</f>
        <v>216.62990447510492</v>
      </c>
      <c r="J83" s="43">
        <f>AIRFLOW!J35</f>
        <v>0.2903886118969235</v>
      </c>
      <c r="K83" s="41">
        <f>AIRFLOW!K35</f>
        <v>15.189138651181317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49.92461813384229</v>
      </c>
      <c r="C84" s="102">
        <f>AIRFLOW!C36</f>
        <v>1184.4433333333334</v>
      </c>
      <c r="D84" s="103">
        <f>AIRFLOW!D36</f>
        <v>5.01352</v>
      </c>
      <c r="E84" s="107">
        <f>AIRFLOW!E36</f>
        <v>25569.333333333332</v>
      </c>
      <c r="F84" s="41">
        <f>AIRFLOW!F36*(0.07355/0.2952998)</f>
        <v>51.982981829592994</v>
      </c>
      <c r="G84" s="41">
        <f>AIRFLOW!G36*0.472*(0.001*3600)</f>
        <v>0</v>
      </c>
      <c r="H84" s="40">
        <f>AIRFLOW!H36</f>
        <v>1221.0504750058324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388.15505289320794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2010-08-17T19:47:26Z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2092742123</vt:i4>
  </property>
  <property fmtid="{D5CDD505-2E9C-101B-9397-08002B2CF9AE}" pid="3" name="_EmailSubject">
    <vt:lpwstr>Please send me spec's for the 220, 230, 240 volt 3, 4, 5 stage HVPL motors and my price also please:)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