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<sst xmlns="http://schemas.openxmlformats.org/spreadsheetml/2006/main" count="78" uniqueCount="30">
  <si>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</si>
  <si>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</si>
  <si>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</si>
  <si>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</si>
  <si>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</si>
  <si>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</si>
  <si>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</si>
  <si>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</si>
  <si>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</si>
  <si>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</si>
  <si>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</si>
  <si>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</si>
  <si>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</si>
  <si>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</si>
  <si>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</si>
  <si>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</si>
  <si>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</si>
  <si>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</si>
  <si>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</si>
  <si>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</si>
  <si>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</si>
  <si>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</si>
  <si>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</si>
  <si>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</si>
  <si>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</si>
  <si>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171.71 inH20, 4362 mmH20 or 42.77 Pa, Maximum open watts = 1568 watts.</t>
  </si>
  <si>
    <t>LIGHTHOUSE</t>
  </si>
  <si>
    <t>VACUUM</t>
  </si>
  <si>
    <t>MOTORS</t>
  </si>
  <si>
    <t>LH-HVLP-4S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</si>
</sst>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64.07760697307927</c:v>
                </c:pt>
                <c:pt idx="1">
                  <c:v>60.78734541242347</c:v>
                </c:pt>
                <c:pt idx="2">
                  <c:v>59.84721260589499</c:v>
                </c:pt>
                <c:pt idx="3">
                  <c:v>56.143579349376495</c:v>
                </c:pt>
                <c:pt idx="4">
                  <c:v>52.85548840978465</c:v>
                </c:pt>
                <c:pt idx="5">
                  <c:v>48.13649397669791</c:v>
                </c:pt>
                <c:pt idx="6">
                  <c:v>40.91057941589219</c:v>
                </c:pt>
                <c:pt idx="7">
                  <c:v>31.630733622194295</c:v>
                </c:pt>
                <c:pt idx="8">
                  <c:v>20.192019729343397</c:v>
                </c:pt>
                <c:pt idx="9">
                  <c:v>10.07291024693537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1.4705629822718973</c:v>
                </c:pt>
                <c:pt idx="1">
                  <c:v>4.300996423309078</c:v>
                </c:pt>
                <c:pt idx="2">
                  <c:v>8.554568252459863</c:v>
                </c:pt>
                <c:pt idx="3">
                  <c:v>18.76945056953069</c:v>
                </c:pt>
                <c:pt idx="4">
                  <c:v>29.110837121874617</c:v>
                </c:pt>
                <c:pt idx="5">
                  <c:v>45.31857956241023</c:v>
                </c:pt>
                <c:pt idx="6">
                  <c:v>68.81604818435702</c:v>
                </c:pt>
                <c:pt idx="7">
                  <c:v>101.65855469453528</c:v>
                </c:pt>
                <c:pt idx="8">
                  <c:v>132.6033395584993</c:v>
                </c:pt>
                <c:pt idx="9">
                  <c:v>159.31142896033796</c:v>
                </c:pt>
                <c:pt idx="10">
                  <c:v>190.7936012015391</c:v>
                </c:pt>
              </c:numCache>
            </c:numRef>
          </c:yVal>
          <c:smooth val="0"/>
        </c:ser>
        <c:axId val="51545"/>
        <c:axId val="4639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64.07760697307927</c:v>
                </c:pt>
                <c:pt idx="1">
                  <c:v>60.78734541242347</c:v>
                </c:pt>
                <c:pt idx="2">
                  <c:v>59.84721260589499</c:v>
                </c:pt>
                <c:pt idx="3">
                  <c:v>56.143579349376495</c:v>
                </c:pt>
                <c:pt idx="4">
                  <c:v>52.85548840978465</c:v>
                </c:pt>
                <c:pt idx="5">
                  <c:v>48.13649397669791</c:v>
                </c:pt>
                <c:pt idx="6">
                  <c:v>40.91057941589219</c:v>
                </c:pt>
                <c:pt idx="7">
                  <c:v>31.630733622194295</c:v>
                </c:pt>
                <c:pt idx="8">
                  <c:v>20.192019729343397</c:v>
                </c:pt>
                <c:pt idx="9">
                  <c:v>10.07291024693537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11.058285821949564</c:v>
                </c:pt>
                <c:pt idx="1">
                  <c:v>30.681752097491817</c:v>
                </c:pt>
                <c:pt idx="2">
                  <c:v>60.08138294091742</c:v>
                </c:pt>
                <c:pt idx="3">
                  <c:v>123.6657836598113</c:v>
                </c:pt>
                <c:pt idx="4">
                  <c:v>180.568787449031</c:v>
                </c:pt>
                <c:pt idx="5">
                  <c:v>256.00511430657747</c:v>
                </c:pt>
                <c:pt idx="6">
                  <c:v>330.38723306621233</c:v>
                </c:pt>
                <c:pt idx="7">
                  <c:v>377.35585495437533</c:v>
                </c:pt>
                <c:pt idx="8">
                  <c:v>314.2187674334025</c:v>
                </c:pt>
                <c:pt idx="9">
                  <c:v>188.32145217446592</c:v>
                </c:pt>
                <c:pt idx="10">
                  <c:v>0</c:v>
                </c:pt>
              </c:numCache>
            </c:numRef>
          </c:yVal>
          <c:smooth val="0"/>
        </c:ser>
        <c:axId val="4175155"/>
        <c:axId val="37576396"/>
      </c:scatterChart>
      <c:valAx>
        <c:axId val="5154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3906"/>
        <c:crosses val="autoZero"/>
        <c:crossBetween val="midCat"/>
        <c:dispUnits/>
        <c:majorUnit val="10"/>
      </c:valAx>
      <c:valAx>
        <c:axId val="46390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545"/>
        <c:crosses val="autoZero"/>
        <c:crossBetween val="midCat"/>
        <c:dispUnits/>
      </c:valAx>
      <c:valAx>
        <c:axId val="4175155"/>
        <c:scaling>
          <c:orientation val="minMax"/>
        </c:scaling>
        <c:axPos val="b"/>
        <c:delete val="1"/>
        <c:majorTickMark val="in"/>
        <c:minorTickMark val="none"/>
        <c:tickLblPos val="nextTo"/>
        <c:crossAx val="37576396"/>
        <c:crosses val="max"/>
        <c:crossBetween val="midCat"/>
        <c:dispUnits/>
      </c:valAx>
      <c:valAx>
        <c:axId val="3757639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751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789206"/>
        <c:crosses val="autoZero"/>
        <c:crossBetween val="midCat"/>
        <c:dispUnits/>
      </c:val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43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30.244630491293414</c:v>
                </c:pt>
                <c:pt idx="1">
                  <c:v>28.691627034663878</c:v>
                </c:pt>
                <c:pt idx="2">
                  <c:v>28.24788434998243</c:v>
                </c:pt>
                <c:pt idx="3">
                  <c:v>26.499769452905703</c:v>
                </c:pt>
                <c:pt idx="4">
                  <c:v>24.947790529418352</c:v>
                </c:pt>
                <c:pt idx="5">
                  <c:v>22.720425157001415</c:v>
                </c:pt>
                <c:pt idx="6">
                  <c:v>19.30979348430111</c:v>
                </c:pt>
                <c:pt idx="7">
                  <c:v>14.929706269675707</c:v>
                </c:pt>
                <c:pt idx="8">
                  <c:v>9.530633312250083</c:v>
                </c:pt>
                <c:pt idx="9">
                  <c:v>4.754413636553495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37.35229974970619</c:v>
                </c:pt>
                <c:pt idx="1">
                  <c:v>109.24530915205058</c:v>
                </c:pt>
                <c:pt idx="2">
                  <c:v>217.2860336124805</c:v>
                </c:pt>
                <c:pt idx="3">
                  <c:v>476.7440444660795</c:v>
                </c:pt>
                <c:pt idx="4">
                  <c:v>739.4152628956152</c:v>
                </c:pt>
                <c:pt idx="5">
                  <c:v>1151.0919208852197</c:v>
                </c:pt>
                <c:pt idx="6">
                  <c:v>1747.927623882668</c:v>
                </c:pt>
                <c:pt idx="7">
                  <c:v>2582.127289241196</c:v>
                </c:pt>
                <c:pt idx="8">
                  <c:v>3368.124824785882</c:v>
                </c:pt>
                <c:pt idx="9">
                  <c:v>4046.510295592584</c:v>
                </c:pt>
                <c:pt idx="10">
                  <c:v>4846.157470519093</c:v>
                </c:pt>
              </c:numCache>
            </c:numRef>
          </c:yVal>
          <c:smooth val="0"/>
        </c:ser>
        <c:axId val="12776263"/>
        <c:axId val="478775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30.244630491293414</c:v>
                </c:pt>
                <c:pt idx="1">
                  <c:v>28.691627034663878</c:v>
                </c:pt>
                <c:pt idx="2">
                  <c:v>28.24788434998243</c:v>
                </c:pt>
                <c:pt idx="3">
                  <c:v>26.499769452905703</c:v>
                </c:pt>
                <c:pt idx="4">
                  <c:v>24.947790529418352</c:v>
                </c:pt>
                <c:pt idx="5">
                  <c:v>22.720425157001415</c:v>
                </c:pt>
                <c:pt idx="6">
                  <c:v>19.30979348430111</c:v>
                </c:pt>
                <c:pt idx="7">
                  <c:v>14.929706269675707</c:v>
                </c:pt>
                <c:pt idx="8">
                  <c:v>9.530633312250083</c:v>
                </c:pt>
                <c:pt idx="9">
                  <c:v>4.754413636553495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11.058285821949564</c:v>
                </c:pt>
                <c:pt idx="1">
                  <c:v>30.681752097491817</c:v>
                </c:pt>
                <c:pt idx="2">
                  <c:v>60.08138294091742</c:v>
                </c:pt>
                <c:pt idx="3">
                  <c:v>123.6657836598113</c:v>
                </c:pt>
                <c:pt idx="4">
                  <c:v>180.568787449031</c:v>
                </c:pt>
                <c:pt idx="5">
                  <c:v>256.00511430657747</c:v>
                </c:pt>
                <c:pt idx="6">
                  <c:v>330.38723306621233</c:v>
                </c:pt>
                <c:pt idx="7">
                  <c:v>377.35585495437533</c:v>
                </c:pt>
                <c:pt idx="8">
                  <c:v>314.2187674334025</c:v>
                </c:pt>
                <c:pt idx="9">
                  <c:v>188.32145217446592</c:v>
                </c:pt>
                <c:pt idx="10">
                  <c:v>0</c:v>
                </c:pt>
              </c:numCache>
            </c:numRef>
          </c:yVal>
          <c:smooth val="0"/>
        </c:ser>
        <c:axId val="28244353"/>
        <c:axId val="52872586"/>
      </c:scatterChart>
      <c:valAx>
        <c:axId val="1277626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877504"/>
        <c:crosses val="autoZero"/>
        <c:crossBetween val="midCat"/>
        <c:dispUnits/>
        <c:majorUnit val="5"/>
      </c:valAx>
      <c:valAx>
        <c:axId val="4787750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2776263"/>
        <c:crosses val="autoZero"/>
        <c:crossBetween val="midCat"/>
        <c:dispUnits/>
      </c:valAx>
      <c:valAx>
        <c:axId val="28244353"/>
        <c:scaling>
          <c:orientation val="minMax"/>
        </c:scaling>
        <c:axPos val="b"/>
        <c:delete val="1"/>
        <c:majorTickMark val="in"/>
        <c:minorTickMark val="none"/>
        <c:tickLblPos val="nextTo"/>
        <c:crossAx val="52872586"/>
        <c:crosses val="max"/>
        <c:crossBetween val="midCat"/>
        <c:dispUnits/>
      </c:valAx>
      <c:valAx>
        <c:axId val="528725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2443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1.39507</v>
      </c>
      <c r="C26" s="85">
        <v>1333.92</v>
      </c>
      <c r="D26" s="86">
        <v>11.4909</v>
      </c>
      <c r="E26" s="87">
        <v>22449</v>
      </c>
      <c r="F26" s="45">
        <v>1.4705629822718973</v>
      </c>
      <c r="G26" s="45">
        <v>64.07760697307927</v>
      </c>
      <c r="H26" s="46">
        <v>1388.0308725416062</v>
      </c>
      <c r="I26" s="47">
        <v>11.058285821949564</v>
      </c>
      <c r="J26" s="48">
        <v>0.014823439439610675</v>
      </c>
      <c r="K26" s="47">
        <v>0.7966887510002478</v>
      </c>
      <c r="L26" s="20"/>
      <c r="M26" s="20"/>
    </row>
    <row r="27" spans="1:13" ht="15" customHeight="1">
      <c r="A27" s="44">
        <v>1.5</v>
      </c>
      <c r="B27" s="84">
        <v>4.0802</v>
      </c>
      <c r="C27" s="85">
        <v>1333.12</v>
      </c>
      <c r="D27" s="86">
        <v>11.4969</v>
      </c>
      <c r="E27" s="87">
        <v>22416</v>
      </c>
      <c r="F27" s="45">
        <v>4.300996423309078</v>
      </c>
      <c r="G27" s="45">
        <v>60.78734541242347</v>
      </c>
      <c r="H27" s="46">
        <v>1387.1984202970687</v>
      </c>
      <c r="I27" s="47">
        <v>30.681752097491817</v>
      </c>
      <c r="J27" s="48">
        <v>0.041128354018085546</v>
      </c>
      <c r="K27" s="47">
        <v>2.211778188942957</v>
      </c>
      <c r="L27" s="20"/>
      <c r="M27" s="20"/>
    </row>
    <row r="28" spans="1:13" ht="15" customHeight="1">
      <c r="A28" s="44">
        <v>1.25</v>
      </c>
      <c r="B28" s="84">
        <v>8.11541</v>
      </c>
      <c r="C28" s="85">
        <v>1335.32</v>
      </c>
      <c r="D28" s="86">
        <v>11.5029</v>
      </c>
      <c r="E28" s="87">
        <v>22404</v>
      </c>
      <c r="F28" s="45">
        <v>8.554568252459863</v>
      </c>
      <c r="G28" s="45">
        <v>59.84721260589499</v>
      </c>
      <c r="H28" s="46">
        <v>1389.4876639695465</v>
      </c>
      <c r="I28" s="47">
        <v>60.08138294091742</v>
      </c>
      <c r="J28" s="48">
        <v>0.08053804683769092</v>
      </c>
      <c r="K28" s="47">
        <v>4.323995419237794</v>
      </c>
      <c r="L28" s="20"/>
      <c r="M28" s="20"/>
    </row>
    <row r="29" spans="1:14" ht="15" customHeight="1">
      <c r="A29" s="44">
        <v>1</v>
      </c>
      <c r="B29" s="84">
        <v>17.8059</v>
      </c>
      <c r="C29" s="85">
        <v>1341.51</v>
      </c>
      <c r="D29" s="86">
        <v>11.5525</v>
      </c>
      <c r="E29" s="87">
        <v>22329</v>
      </c>
      <c r="F29" s="45">
        <v>18.76945056953069</v>
      </c>
      <c r="G29" s="45">
        <v>56.143579349376495</v>
      </c>
      <c r="H29" s="46">
        <v>1395.9287632116543</v>
      </c>
      <c r="I29" s="47">
        <v>123.6657836598113</v>
      </c>
      <c r="J29" s="48">
        <v>0.16577182796221354</v>
      </c>
      <c r="K29" s="47">
        <v>8.859032560894425</v>
      </c>
      <c r="L29" s="20"/>
      <c r="M29" s="20"/>
      <c r="N29" s="10"/>
    </row>
    <row r="30" spans="1:13" ht="15" customHeight="1">
      <c r="A30" s="44">
        <v>0.875</v>
      </c>
      <c r="B30" s="84">
        <v>27.6164</v>
      </c>
      <c r="C30" s="85">
        <v>1345.3</v>
      </c>
      <c r="D30" s="86">
        <v>11.5931</v>
      </c>
      <c r="E30" s="87">
        <v>22272</v>
      </c>
      <c r="F30" s="45">
        <v>29.110837121874617</v>
      </c>
      <c r="G30" s="45">
        <v>52.85548840978465</v>
      </c>
      <c r="H30" s="46">
        <v>1399.87250572015</v>
      </c>
      <c r="I30" s="47">
        <v>180.568787449031</v>
      </c>
      <c r="J30" s="48">
        <v>0.24204931293435789</v>
      </c>
      <c r="K30" s="47">
        <v>12.898945204737716</v>
      </c>
      <c r="L30" s="20"/>
      <c r="M30" s="20"/>
    </row>
    <row r="31" spans="1:13" ht="15" customHeight="1">
      <c r="A31" s="44">
        <v>0.75</v>
      </c>
      <c r="B31" s="84">
        <v>42.9921</v>
      </c>
      <c r="C31" s="85">
        <v>1353.69</v>
      </c>
      <c r="D31" s="86">
        <v>11.6547</v>
      </c>
      <c r="E31" s="87">
        <v>22200</v>
      </c>
      <c r="F31" s="45">
        <v>45.31857956241023</v>
      </c>
      <c r="G31" s="45">
        <v>48.13649397669791</v>
      </c>
      <c r="H31" s="46">
        <v>1408.602848634736</v>
      </c>
      <c r="I31" s="47">
        <v>256.00511430657747</v>
      </c>
      <c r="J31" s="48">
        <v>0.34317039451283843</v>
      </c>
      <c r="K31" s="47">
        <v>18.174399871099652</v>
      </c>
      <c r="L31" s="20"/>
      <c r="M31" s="20"/>
    </row>
    <row r="32" spans="1:13" ht="15" customHeight="1">
      <c r="A32" s="44">
        <v>0.625</v>
      </c>
      <c r="B32" s="84">
        <v>65.2833</v>
      </c>
      <c r="C32" s="85">
        <v>1353.49</v>
      </c>
      <c r="D32" s="86">
        <v>11.6922</v>
      </c>
      <c r="E32" s="87">
        <v>22113</v>
      </c>
      <c r="F32" s="45">
        <v>68.81604818435702</v>
      </c>
      <c r="G32" s="45">
        <v>40.91057941589219</v>
      </c>
      <c r="H32" s="46">
        <v>1408.3947355736013</v>
      </c>
      <c r="I32" s="47">
        <v>330.38723306621233</v>
      </c>
      <c r="J32" s="48">
        <v>0.44287832850698705</v>
      </c>
      <c r="K32" s="47">
        <v>23.458425732587994</v>
      </c>
      <c r="L32" s="20"/>
      <c r="M32" s="20"/>
    </row>
    <row r="33" spans="1:14" ht="15" customHeight="1">
      <c r="A33" s="44">
        <v>0.5</v>
      </c>
      <c r="B33" s="84">
        <v>96.4398</v>
      </c>
      <c r="C33" s="85">
        <v>1334.52</v>
      </c>
      <c r="D33" s="86">
        <v>11.4879</v>
      </c>
      <c r="E33" s="87">
        <v>22302</v>
      </c>
      <c r="F33" s="45">
        <v>101.65855469453528</v>
      </c>
      <c r="G33" s="45">
        <v>31.630733622194295</v>
      </c>
      <c r="H33" s="46">
        <v>1388.6552117250092</v>
      </c>
      <c r="I33" s="47">
        <v>377.35585495437533</v>
      </c>
      <c r="J33" s="48">
        <v>0.5058389476600206</v>
      </c>
      <c r="K33" s="47">
        <v>27.174193548419982</v>
      </c>
      <c r="L33" s="20"/>
      <c r="M33" s="20"/>
      <c r="N33" s="17"/>
    </row>
    <row r="34" spans="1:13" ht="15" customHeight="1">
      <c r="A34" s="44">
        <v>0.375</v>
      </c>
      <c r="B34" s="84">
        <v>125.796</v>
      </c>
      <c r="C34" s="85">
        <v>1271.42</v>
      </c>
      <c r="D34" s="86">
        <v>10.8661</v>
      </c>
      <c r="E34" s="87">
        <v>23097</v>
      </c>
      <c r="F34" s="45">
        <v>132.6033395584993</v>
      </c>
      <c r="G34" s="45">
        <v>20.192019729343397</v>
      </c>
      <c r="H34" s="46">
        <v>1322.9955409371244</v>
      </c>
      <c r="I34" s="47">
        <v>314.2187674334025</v>
      </c>
      <c r="J34" s="48">
        <v>0.421204782082309</v>
      </c>
      <c r="K34" s="47">
        <v>23.750553778195673</v>
      </c>
      <c r="L34" s="20"/>
      <c r="M34" s="20"/>
    </row>
    <row r="35" spans="1:13" ht="15" customHeight="1">
      <c r="A35" s="44">
        <v>0.25</v>
      </c>
      <c r="B35" s="84">
        <v>151.133</v>
      </c>
      <c r="C35" s="85">
        <v>1148.41</v>
      </c>
      <c r="D35" s="86">
        <v>9.82512</v>
      </c>
      <c r="E35" s="87">
        <v>24507</v>
      </c>
      <c r="F35" s="45">
        <v>159.31142896033796</v>
      </c>
      <c r="G35" s="45">
        <v>10.07291024693537</v>
      </c>
      <c r="H35" s="46">
        <v>1194.9956026864475</v>
      </c>
      <c r="I35" s="47">
        <v>188.32145217446592</v>
      </c>
      <c r="J35" s="48">
        <v>0.2524416248987479</v>
      </c>
      <c r="K35" s="47">
        <v>15.759175326763039</v>
      </c>
      <c r="L35" s="20"/>
      <c r="M35" s="20"/>
    </row>
    <row r="36" spans="1:14" ht="15" customHeight="1">
      <c r="A36" s="44">
        <v>0</v>
      </c>
      <c r="B36" s="84">
        <v>180.999</v>
      </c>
      <c r="C36" s="85">
        <v>984.266</v>
      </c>
      <c r="D36" s="86">
        <v>8.37561</v>
      </c>
      <c r="E36" s="87">
        <v>26967</v>
      </c>
      <c r="F36" s="45">
        <v>190.7936012015391</v>
      </c>
      <c r="G36" s="45">
        <v>0</v>
      </c>
      <c r="H36" s="46">
        <v>1024.1930511522703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370.80587532924005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35.434778</v>
      </c>
      <c r="C58" s="102">
        <f>AIRFLOW!C26</f>
        <v>1333.92</v>
      </c>
      <c r="D58" s="103">
        <f>AIRFLOW!D26</f>
        <v>11.4909</v>
      </c>
      <c r="E58" s="104">
        <f>AIRFLOW!E26</f>
        <v>22449</v>
      </c>
      <c r="F58" s="35">
        <f>25.4*AIRFLOW!F26</f>
        <v>37.35229974970619</v>
      </c>
      <c r="G58" s="36">
        <f>AIRFLOW!G26*0.472</f>
        <v>30.244630491293414</v>
      </c>
      <c r="H58" s="35">
        <f>AIRFLOW!H26</f>
        <v>1388.0308725416062</v>
      </c>
      <c r="I58" s="36">
        <f>AIRFLOW!I26</f>
        <v>11.058285821949564</v>
      </c>
      <c r="J58" s="37">
        <f>AIRFLOW!J26</f>
        <v>0.014823439439610675</v>
      </c>
      <c r="K58" s="38">
        <f>AIRFLOW!K26</f>
        <v>0.7966887510002478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103.63707999999998</v>
      </c>
      <c r="C59" s="102">
        <f>AIRFLOW!C27</f>
        <v>1333.12</v>
      </c>
      <c r="D59" s="103">
        <f>AIRFLOW!D27</f>
        <v>11.4969</v>
      </c>
      <c r="E59" s="104">
        <f>AIRFLOW!E27</f>
        <v>22416</v>
      </c>
      <c r="F59" s="35">
        <f>25.4*AIRFLOW!F27</f>
        <v>109.24530915205058</v>
      </c>
      <c r="G59" s="36">
        <f>AIRFLOW!G27*0.472</f>
        <v>28.691627034663878</v>
      </c>
      <c r="H59" s="35">
        <f>AIRFLOW!H27</f>
        <v>1387.1984202970687</v>
      </c>
      <c r="I59" s="36">
        <f>AIRFLOW!I27</f>
        <v>30.681752097491817</v>
      </c>
      <c r="J59" s="37">
        <f>AIRFLOW!J27</f>
        <v>0.041128354018085546</v>
      </c>
      <c r="K59" s="38">
        <f>AIRFLOW!K27</f>
        <v>2.211778188942957</v>
      </c>
      <c r="L59" s="2"/>
      <c r="M59" s="2"/>
    </row>
    <row r="60" spans="1:13" ht="15.75">
      <c r="A60" s="34">
        <f>AIRFLOW!A28*25.4</f>
        <v>31.75</v>
      </c>
      <c r="B60" s="101">
        <f>AIRFLOW!B28*25.4</f>
        <v>206.131414</v>
      </c>
      <c r="C60" s="102">
        <f>AIRFLOW!C28</f>
        <v>1335.32</v>
      </c>
      <c r="D60" s="103">
        <f>AIRFLOW!D28</f>
        <v>11.5029</v>
      </c>
      <c r="E60" s="104">
        <f>AIRFLOW!E28</f>
        <v>22404</v>
      </c>
      <c r="F60" s="35">
        <f>25.4*AIRFLOW!F28</f>
        <v>217.2860336124805</v>
      </c>
      <c r="G60" s="36">
        <f>AIRFLOW!G28*0.472</f>
        <v>28.24788434998243</v>
      </c>
      <c r="H60" s="35">
        <f>AIRFLOW!H28</f>
        <v>1389.4876639695465</v>
      </c>
      <c r="I60" s="36">
        <f>AIRFLOW!I28</f>
        <v>60.08138294091742</v>
      </c>
      <c r="J60" s="37">
        <f>AIRFLOW!J28</f>
        <v>0.08053804683769092</v>
      </c>
      <c r="K60" s="38">
        <f>AIRFLOW!K28</f>
        <v>4.323995419237794</v>
      </c>
      <c r="L60" s="2"/>
      <c r="M60" s="2"/>
    </row>
    <row r="61" spans="1:13" ht="15.75">
      <c r="A61" s="34">
        <f>AIRFLOW!A29*25.4</f>
        <v>25.4</v>
      </c>
      <c r="B61" s="101">
        <f>AIRFLOW!B29*25.4</f>
        <v>452.26986</v>
      </c>
      <c r="C61" s="102">
        <f>AIRFLOW!C29</f>
        <v>1341.51</v>
      </c>
      <c r="D61" s="103">
        <f>AIRFLOW!D29</f>
        <v>11.5525</v>
      </c>
      <c r="E61" s="104">
        <f>AIRFLOW!E29</f>
        <v>22329</v>
      </c>
      <c r="F61" s="35">
        <f>25.4*AIRFLOW!F29</f>
        <v>476.7440444660795</v>
      </c>
      <c r="G61" s="36">
        <f>AIRFLOW!G29*0.472</f>
        <v>26.499769452905703</v>
      </c>
      <c r="H61" s="35">
        <f>AIRFLOW!H29</f>
        <v>1395.9287632116543</v>
      </c>
      <c r="I61" s="36">
        <f>AIRFLOW!I29</f>
        <v>123.6657836598113</v>
      </c>
      <c r="J61" s="37">
        <f>AIRFLOW!J29</f>
        <v>0.16577182796221354</v>
      </c>
      <c r="K61" s="38">
        <f>AIRFLOW!K29</f>
        <v>8.859032560894425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701.45656</v>
      </c>
      <c r="C62" s="102">
        <f>AIRFLOW!C30</f>
        <v>1345.3</v>
      </c>
      <c r="D62" s="103">
        <f>AIRFLOW!D30</f>
        <v>11.5931</v>
      </c>
      <c r="E62" s="104">
        <f>AIRFLOW!E30</f>
        <v>22272</v>
      </c>
      <c r="F62" s="35">
        <f>25.4*AIRFLOW!F30</f>
        <v>739.4152628956152</v>
      </c>
      <c r="G62" s="36">
        <f>AIRFLOW!G30*0.472</f>
        <v>24.947790529418352</v>
      </c>
      <c r="H62" s="35">
        <f>AIRFLOW!H30</f>
        <v>1399.87250572015</v>
      </c>
      <c r="I62" s="36">
        <f>AIRFLOW!I30</f>
        <v>180.568787449031</v>
      </c>
      <c r="J62" s="37">
        <f>AIRFLOW!J30</f>
        <v>0.24204931293435789</v>
      </c>
      <c r="K62" s="38">
        <f>AIRFLOW!K30</f>
        <v>12.898945204737716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1091.9993399999998</v>
      </c>
      <c r="C63" s="102">
        <f>AIRFLOW!C31</f>
        <v>1353.69</v>
      </c>
      <c r="D63" s="103">
        <f>AIRFLOW!D31</f>
        <v>11.6547</v>
      </c>
      <c r="E63" s="104">
        <f>AIRFLOW!E31</f>
        <v>22200</v>
      </c>
      <c r="F63" s="35">
        <f>25.4*AIRFLOW!F31</f>
        <v>1151.0919208852197</v>
      </c>
      <c r="G63" s="36">
        <f>AIRFLOW!G31*0.472</f>
        <v>22.720425157001415</v>
      </c>
      <c r="H63" s="35">
        <f>AIRFLOW!H31</f>
        <v>1408.602848634736</v>
      </c>
      <c r="I63" s="36">
        <f>AIRFLOW!I31</f>
        <v>256.00511430657747</v>
      </c>
      <c r="J63" s="37">
        <f>AIRFLOW!J31</f>
        <v>0.34317039451283843</v>
      </c>
      <c r="K63" s="38">
        <f>AIRFLOW!K31</f>
        <v>18.174399871099652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1658.19582</v>
      </c>
      <c r="C64" s="102">
        <f>AIRFLOW!C32</f>
        <v>1353.49</v>
      </c>
      <c r="D64" s="103">
        <f>AIRFLOW!D32</f>
        <v>11.6922</v>
      </c>
      <c r="E64" s="104">
        <f>AIRFLOW!E32</f>
        <v>22113</v>
      </c>
      <c r="F64" s="35">
        <f>25.4*AIRFLOW!F32</f>
        <v>1747.927623882668</v>
      </c>
      <c r="G64" s="36">
        <f>AIRFLOW!G32*0.472</f>
        <v>19.30979348430111</v>
      </c>
      <c r="H64" s="35">
        <f>AIRFLOW!H32</f>
        <v>1408.3947355736013</v>
      </c>
      <c r="I64" s="36">
        <f>AIRFLOW!I32</f>
        <v>330.38723306621233</v>
      </c>
      <c r="J64" s="37">
        <f>AIRFLOW!J32</f>
        <v>0.44287832850698705</v>
      </c>
      <c r="K64" s="38">
        <f>AIRFLOW!K32</f>
        <v>23.458425732587994</v>
      </c>
      <c r="L64" s="2"/>
      <c r="M64" s="2"/>
    </row>
    <row r="65" spans="1:13" ht="15.75">
      <c r="A65" s="34">
        <f>AIRFLOW!A33*25.4</f>
        <v>12.7</v>
      </c>
      <c r="B65" s="101">
        <f>AIRFLOW!B33*25.4</f>
        <v>2449.57092</v>
      </c>
      <c r="C65" s="102">
        <f>AIRFLOW!C33</f>
        <v>1334.52</v>
      </c>
      <c r="D65" s="103">
        <f>AIRFLOW!D33</f>
        <v>11.4879</v>
      </c>
      <c r="E65" s="104">
        <f>AIRFLOW!E33</f>
        <v>22302</v>
      </c>
      <c r="F65" s="35">
        <f>25.4*AIRFLOW!F33</f>
        <v>2582.127289241196</v>
      </c>
      <c r="G65" s="36">
        <f>AIRFLOW!G33*0.472</f>
        <v>14.929706269675707</v>
      </c>
      <c r="H65" s="35">
        <f>AIRFLOW!H33</f>
        <v>1388.6552117250092</v>
      </c>
      <c r="I65" s="36">
        <f>AIRFLOW!I33</f>
        <v>377.35585495437533</v>
      </c>
      <c r="J65" s="37">
        <f>AIRFLOW!J33</f>
        <v>0.5058389476600206</v>
      </c>
      <c r="K65" s="38">
        <f>AIRFLOW!K33</f>
        <v>27.174193548419982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3195.2184</v>
      </c>
      <c r="C66" s="102">
        <f>AIRFLOW!C34</f>
        <v>1271.42</v>
      </c>
      <c r="D66" s="103">
        <f>AIRFLOW!D34</f>
        <v>10.8661</v>
      </c>
      <c r="E66" s="104">
        <f>AIRFLOW!E34</f>
        <v>23097</v>
      </c>
      <c r="F66" s="35">
        <f>25.4*AIRFLOW!F34</f>
        <v>3368.124824785882</v>
      </c>
      <c r="G66" s="36">
        <f>AIRFLOW!G34*0.472</f>
        <v>9.530633312250083</v>
      </c>
      <c r="H66" s="35">
        <f>AIRFLOW!H34</f>
        <v>1322.9955409371244</v>
      </c>
      <c r="I66" s="36">
        <f>AIRFLOW!I34</f>
        <v>314.2187674334025</v>
      </c>
      <c r="J66" s="37">
        <f>AIRFLOW!J34</f>
        <v>0.421204782082309</v>
      </c>
      <c r="K66" s="38">
        <f>AIRFLOW!K34</f>
        <v>23.750553778195673</v>
      </c>
      <c r="L66" s="2"/>
      <c r="M66" s="2"/>
    </row>
    <row r="67" spans="1:13" ht="15.75">
      <c r="A67" s="34">
        <f>AIRFLOW!A35*25.4</f>
        <v>6.35</v>
      </c>
      <c r="B67" s="101">
        <f>AIRFLOW!B35*25.4</f>
        <v>3838.7782</v>
      </c>
      <c r="C67" s="102">
        <f>AIRFLOW!C35</f>
        <v>1148.41</v>
      </c>
      <c r="D67" s="103">
        <f>AIRFLOW!D35</f>
        <v>9.82512</v>
      </c>
      <c r="E67" s="104">
        <f>AIRFLOW!E35</f>
        <v>24507</v>
      </c>
      <c r="F67" s="35">
        <f>25.4*AIRFLOW!F35</f>
        <v>4046.510295592584</v>
      </c>
      <c r="G67" s="36">
        <f>AIRFLOW!G35*0.472</f>
        <v>4.754413636553495</v>
      </c>
      <c r="H67" s="35">
        <f>AIRFLOW!H35</f>
        <v>1194.9956026864475</v>
      </c>
      <c r="I67" s="36">
        <f>AIRFLOW!I35</f>
        <v>188.32145217446592</v>
      </c>
      <c r="J67" s="37">
        <f>AIRFLOW!J35</f>
        <v>0.2524416248987479</v>
      </c>
      <c r="K67" s="38">
        <f>AIRFLOW!K35</f>
        <v>15.759175326763039</v>
      </c>
      <c r="L67" s="2"/>
      <c r="M67" s="2"/>
    </row>
    <row r="68" spans="1:13" ht="15.75">
      <c r="A68" s="34">
        <f>AIRFLOW!A36*25.4</f>
        <v>0</v>
      </c>
      <c r="B68" s="101">
        <f>AIRFLOW!B36*25.4</f>
        <v>4597.374599999999</v>
      </c>
      <c r="C68" s="102">
        <f>AIRFLOW!C36</f>
        <v>984.266</v>
      </c>
      <c r="D68" s="103">
        <f>AIRFLOW!D36</f>
        <v>8.37561</v>
      </c>
      <c r="E68" s="104">
        <f>AIRFLOW!E36</f>
        <v>26967</v>
      </c>
      <c r="F68" s="35">
        <f>25.4*AIRFLOW!F36</f>
        <v>4846.157470519093</v>
      </c>
      <c r="G68" s="36">
        <f>AIRFLOW!G36*0.472</f>
        <v>0</v>
      </c>
      <c r="H68" s="35">
        <f>AIRFLOW!H36</f>
        <v>1024.1930511522703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370.80587532924005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0.3474685675371267</v>
      </c>
      <c r="C74" s="102">
        <f>AIRFLOW!C26</f>
        <v>1333.92</v>
      </c>
      <c r="D74" s="103">
        <f>AIRFLOW!D26</f>
        <v>11.4909</v>
      </c>
      <c r="E74" s="107">
        <f>AIRFLOW!E26</f>
        <v>22449</v>
      </c>
      <c r="F74" s="41">
        <f>AIRFLOW!F26*(0.07355/0.2952998)</f>
        <v>0.36627152252083495</v>
      </c>
      <c r="G74" s="41">
        <f>AIRFLOW!G26*0.472*(0.001*3600)</f>
        <v>108.88066976865629</v>
      </c>
      <c r="H74" s="40">
        <f>AIRFLOW!H26</f>
        <v>1388.0308725416062</v>
      </c>
      <c r="I74" s="42">
        <f>AIRFLOW!I26</f>
        <v>11.058285821949564</v>
      </c>
      <c r="J74" s="43">
        <f>AIRFLOW!J26</f>
        <v>0.014823439439610675</v>
      </c>
      <c r="K74" s="41">
        <f>AIRFLOW!K26</f>
        <v>0.7966887510002478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1.0162509761266347</v>
      </c>
      <c r="C75" s="102">
        <f>AIRFLOW!C27</f>
        <v>1333.12</v>
      </c>
      <c r="D75" s="103">
        <f>AIRFLOW!D27</f>
        <v>11.4969</v>
      </c>
      <c r="E75" s="107">
        <f>AIRFLOW!E27</f>
        <v>22416</v>
      </c>
      <c r="F75" s="41">
        <f>AIRFLOW!F27*(0.07355/0.2952998)</f>
        <v>1.071244501128625</v>
      </c>
      <c r="G75" s="41">
        <f>AIRFLOW!G27*0.472*(0.001*3600)</f>
        <v>103.28985732478996</v>
      </c>
      <c r="H75" s="40">
        <f>AIRFLOW!H27</f>
        <v>1387.1984202970687</v>
      </c>
      <c r="I75" s="42">
        <f>AIRFLOW!I27</f>
        <v>30.681752097491817</v>
      </c>
      <c r="J75" s="43">
        <f>AIRFLOW!J27</f>
        <v>0.041128354018085546</v>
      </c>
      <c r="K75" s="41">
        <f>AIRFLOW!K27</f>
        <v>2.211778188942957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2.0212963418871266</v>
      </c>
      <c r="C76" s="102">
        <f>AIRFLOW!C28</f>
        <v>1335.32</v>
      </c>
      <c r="D76" s="103">
        <f>AIRFLOW!D28</f>
        <v>11.5029</v>
      </c>
      <c r="E76" s="107">
        <f>AIRFLOW!E28</f>
        <v>22404</v>
      </c>
      <c r="F76" s="41">
        <f>AIRFLOW!F28*(0.07355/0.2952998)</f>
        <v>2.130677010172113</v>
      </c>
      <c r="G76" s="41">
        <f>AIRFLOW!G28*0.472*(0.001*3600)</f>
        <v>101.69238365993675</v>
      </c>
      <c r="H76" s="40">
        <f>AIRFLOW!H28</f>
        <v>1389.4876639695465</v>
      </c>
      <c r="I76" s="42">
        <f>AIRFLOW!I28</f>
        <v>60.08138294091742</v>
      </c>
      <c r="J76" s="43">
        <f>AIRFLOW!J28</f>
        <v>0.08053804683769092</v>
      </c>
      <c r="K76" s="41">
        <f>AIRFLOW!K28</f>
        <v>4.323995419237794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4.434896146221569</v>
      </c>
      <c r="C77" s="102">
        <f>AIRFLOW!C29</f>
        <v>1341.51</v>
      </c>
      <c r="D77" s="103">
        <f>AIRFLOW!D29</f>
        <v>11.5525</v>
      </c>
      <c r="E77" s="107">
        <f>AIRFLOW!E29</f>
        <v>22329</v>
      </c>
      <c r="F77" s="41">
        <f>AIRFLOW!F29*(0.07355/0.2952998)</f>
        <v>4.6748866385584495</v>
      </c>
      <c r="G77" s="41">
        <f>AIRFLOW!G29*0.472*(0.001*3600)</f>
        <v>95.39917003046054</v>
      </c>
      <c r="H77" s="40">
        <f>AIRFLOW!H29</f>
        <v>1395.9287632116543</v>
      </c>
      <c r="I77" s="42">
        <f>AIRFLOW!I29</f>
        <v>123.6657836598113</v>
      </c>
      <c r="J77" s="43">
        <f>AIRFLOW!J29</f>
        <v>0.16577182796221354</v>
      </c>
      <c r="K77" s="41">
        <f>AIRFLOW!K29</f>
        <v>8.859032560894425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6.878386710725845</v>
      </c>
      <c r="C78" s="102">
        <f>AIRFLOW!C30</f>
        <v>1345.3</v>
      </c>
      <c r="D78" s="103">
        <f>AIRFLOW!D30</f>
        <v>11.5931</v>
      </c>
      <c r="E78" s="107">
        <f>AIRFLOW!E30</f>
        <v>22272</v>
      </c>
      <c r="F78" s="41">
        <f>AIRFLOW!F30*(0.07355/0.2952998)</f>
        <v>7.250604539230566</v>
      </c>
      <c r="G78" s="41">
        <f>AIRFLOW!G30*0.472*(0.001*3600)</f>
        <v>89.81204590590607</v>
      </c>
      <c r="H78" s="40">
        <f>AIRFLOW!H30</f>
        <v>1399.87250572015</v>
      </c>
      <c r="I78" s="42">
        <f>AIRFLOW!I30</f>
        <v>180.568787449031</v>
      </c>
      <c r="J78" s="43">
        <f>AIRFLOW!J30</f>
        <v>0.24204931293435789</v>
      </c>
      <c r="K78" s="41">
        <f>AIRFLOW!K30</f>
        <v>12.898945204737716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10.707995586180553</v>
      </c>
      <c r="C79" s="102">
        <f>AIRFLOW!C31</f>
        <v>1353.69</v>
      </c>
      <c r="D79" s="103">
        <f>AIRFLOW!D31</f>
        <v>11.6547</v>
      </c>
      <c r="E79" s="107">
        <f>AIRFLOW!E31</f>
        <v>22200</v>
      </c>
      <c r="F79" s="41">
        <f>AIRFLOW!F31*(0.07355/0.2952998)</f>
        <v>11.287449320369578</v>
      </c>
      <c r="G79" s="41">
        <f>AIRFLOW!G31*0.472*(0.001*3600)</f>
        <v>81.7935305652051</v>
      </c>
      <c r="H79" s="40">
        <f>AIRFLOW!H31</f>
        <v>1408.602848634736</v>
      </c>
      <c r="I79" s="42">
        <f>AIRFLOW!I31</f>
        <v>256.00511430657747</v>
      </c>
      <c r="J79" s="43">
        <f>AIRFLOW!J31</f>
        <v>0.34317039451283843</v>
      </c>
      <c r="K79" s="41">
        <f>AIRFLOW!K31</f>
        <v>18.174399871099652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16.26004052491739</v>
      </c>
      <c r="C80" s="102">
        <f>AIRFLOW!C32</f>
        <v>1353.49</v>
      </c>
      <c r="D80" s="103">
        <f>AIRFLOW!D32</f>
        <v>11.6922</v>
      </c>
      <c r="E80" s="107">
        <f>AIRFLOW!E32</f>
        <v>22113</v>
      </c>
      <c r="F80" s="41">
        <f>AIRFLOW!F32*(0.07355/0.2952998)</f>
        <v>17.139938272763676</v>
      </c>
      <c r="G80" s="41">
        <f>AIRFLOW!G32*0.472*(0.001*3600)</f>
        <v>69.515256543484</v>
      </c>
      <c r="H80" s="40">
        <f>AIRFLOW!H32</f>
        <v>1408.3947355736013</v>
      </c>
      <c r="I80" s="42">
        <f>AIRFLOW!I32</f>
        <v>330.38723306621233</v>
      </c>
      <c r="J80" s="43">
        <f>AIRFLOW!J32</f>
        <v>0.44287832850698705</v>
      </c>
      <c r="K80" s="41">
        <f>AIRFLOW!K32</f>
        <v>23.458425732587994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24.02015609221544</v>
      </c>
      <c r="C81" s="102">
        <f>AIRFLOW!C33</f>
        <v>1334.52</v>
      </c>
      <c r="D81" s="103">
        <f>AIRFLOW!D33</f>
        <v>11.4879</v>
      </c>
      <c r="E81" s="107">
        <f>AIRFLOW!E33</f>
        <v>22302</v>
      </c>
      <c r="F81" s="41">
        <f>AIRFLOW!F33*(0.07355/0.2952998)</f>
        <v>25.31998564774873</v>
      </c>
      <c r="G81" s="41">
        <f>AIRFLOW!G33*0.472*(0.001*3600)</f>
        <v>53.746942570832545</v>
      </c>
      <c r="H81" s="40">
        <f>AIRFLOW!H33</f>
        <v>1388.6552117250092</v>
      </c>
      <c r="I81" s="42">
        <f>AIRFLOW!I33</f>
        <v>377.35585495437533</v>
      </c>
      <c r="J81" s="43">
        <f>AIRFLOW!J33</f>
        <v>0.5058389476600206</v>
      </c>
      <c r="K81" s="41">
        <f>AIRFLOW!K33</f>
        <v>27.174193548419982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31.331872896629122</v>
      </c>
      <c r="C82" s="102">
        <f>AIRFLOW!C34</f>
        <v>1271.42</v>
      </c>
      <c r="D82" s="103">
        <f>AIRFLOW!D34</f>
        <v>10.8661</v>
      </c>
      <c r="E82" s="107">
        <f>AIRFLOW!E34</f>
        <v>23097</v>
      </c>
      <c r="F82" s="41">
        <f>AIRFLOW!F34*(0.07355/0.2952998)</f>
        <v>33.027369556388535</v>
      </c>
      <c r="G82" s="41">
        <f>AIRFLOW!G34*0.472*(0.001*3600)</f>
        <v>34.3102799241003</v>
      </c>
      <c r="H82" s="40">
        <f>AIRFLOW!H34</f>
        <v>1322.9955409371244</v>
      </c>
      <c r="I82" s="42">
        <f>AIRFLOW!I34</f>
        <v>314.2187674334025</v>
      </c>
      <c r="J82" s="43">
        <f>AIRFLOW!J34</f>
        <v>0.421204782082309</v>
      </c>
      <c r="K82" s="41">
        <f>AIRFLOW!K34</f>
        <v>23.750553778195673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37.642531928568864</v>
      </c>
      <c r="C83" s="102">
        <f>AIRFLOW!C35</f>
        <v>1148.41</v>
      </c>
      <c r="D83" s="103">
        <f>AIRFLOW!D35</f>
        <v>9.82512</v>
      </c>
      <c r="E83" s="107">
        <f>AIRFLOW!E35</f>
        <v>24507</v>
      </c>
      <c r="F83" s="41">
        <f>AIRFLOW!F35*(0.07355/0.2952998)</f>
        <v>39.679524334364125</v>
      </c>
      <c r="G83" s="41">
        <f>AIRFLOW!G35*0.472*(0.001*3600)</f>
        <v>17.11588909159258</v>
      </c>
      <c r="H83" s="40">
        <f>AIRFLOW!H35</f>
        <v>1194.9956026864475</v>
      </c>
      <c r="I83" s="42">
        <f>AIRFLOW!I35</f>
        <v>188.32145217446592</v>
      </c>
      <c r="J83" s="43">
        <f>AIRFLOW!J35</f>
        <v>0.2524416248987479</v>
      </c>
      <c r="K83" s="41">
        <f>AIRFLOW!K35</f>
        <v>15.759175326763039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45.0812240644931</v>
      </c>
      <c r="C84" s="102">
        <f>AIRFLOW!C36</f>
        <v>984.266</v>
      </c>
      <c r="D84" s="103">
        <f>AIRFLOW!D36</f>
        <v>8.37561</v>
      </c>
      <c r="E84" s="107">
        <f>AIRFLOW!E36</f>
        <v>26967</v>
      </c>
      <c r="F84" s="41">
        <f>AIRFLOW!F36*(0.07355/0.2952998)</f>
        <v>47.52075473255722</v>
      </c>
      <c r="G84" s="41">
        <f>AIRFLOW!G36*0.472*(0.001*3600)</f>
        <v>0</v>
      </c>
      <c r="H84" s="40">
        <f>AIRFLOW!H36</f>
        <v>1024.1930511522703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370.80587532924005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1937972189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