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<sst xmlns="http://schemas.openxmlformats.org/spreadsheetml/2006/main" count="78" uniqueCount="30">
  <si>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</si>
  <si>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</si>
  <si>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</si>
  <si>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</si>
  <si>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</si>
  <si>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</si>
  <si>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</si>
  <si>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</si>
  <si>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</si>
  <si>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</si>
  <si>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</si>
  <si>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</si>
  <si>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</si>
  <si>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</si>
  <si>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</si>
  <si>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</si>
  <si>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</si>
  <si>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</si>
  <si>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</si>
  <si>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</si>
  <si>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</si>
  <si>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</si>
  <si>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</si>
  <si>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</si>
  <si>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</si>
  <si>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178.76 inH20, 4540 mmH20 or 44.52 Pa, Maximum open watts = 1937 watts.</t>
  </si>
  <si>
    <t>LIGHTHOUSE</t>
  </si>
  <si>
    <t>VACUUM</t>
  </si>
  <si>
    <t>MOTORS</t>
  </si>
  <si>
    <t>LH-HVLP-4S-240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</si>
</sst>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62.00133818382265</c:v>
                </c:pt>
                <c:pt idx="1">
                  <c:v>60.97400881467302</c:v>
                </c:pt>
                <c:pt idx="2">
                  <c:v>60.47127766443335</c:v>
                </c:pt>
                <c:pt idx="3">
                  <c:v>57.247716845569265</c:v>
                </c:pt>
                <c:pt idx="4">
                  <c:v>53.946092335512134</c:v>
                </c:pt>
                <c:pt idx="5">
                  <c:v>49.23063567838802</c:v>
                </c:pt>
                <c:pt idx="6">
                  <c:v>41.97690035853159</c:v>
                </c:pt>
                <c:pt idx="7">
                  <c:v>32.564378082563444</c:v>
                </c:pt>
                <c:pt idx="8">
                  <c:v>20.83219159021036</c:v>
                </c:pt>
                <c:pt idx="9">
                  <c:v>10.310090748342928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1.3752945781232728</c:v>
                </c:pt>
                <c:pt idx="1">
                  <c:v>4.329041478075862</c:v>
                </c:pt>
                <c:pt idx="2">
                  <c:v>8.746638895715899</c:v>
                </c:pt>
                <c:pt idx="3">
                  <c:v>19.571800294807087</c:v>
                </c:pt>
                <c:pt idx="4">
                  <c:v>30.371040849470546</c:v>
                </c:pt>
                <c:pt idx="5">
                  <c:v>47.478798171769085</c:v>
                </c:pt>
                <c:pt idx="6">
                  <c:v>72.56742513450753</c:v>
                </c:pt>
                <c:pt idx="7">
                  <c:v>107.86113438916301</c:v>
                </c:pt>
                <c:pt idx="8">
                  <c:v>141.63428606977246</c:v>
                </c:pt>
                <c:pt idx="9">
                  <c:v>167.66035579039143</c:v>
                </c:pt>
                <c:pt idx="10">
                  <c:v>198.61985954022077</c:v>
                </c:pt>
              </c:numCache>
            </c:numRef>
          </c:yVal>
          <c:smooth val="0"/>
        </c:ser>
        <c:axId val="31207726"/>
        <c:axId val="1243407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62.00133818382265</c:v>
                </c:pt>
                <c:pt idx="1">
                  <c:v>60.97400881467302</c:v>
                </c:pt>
                <c:pt idx="2">
                  <c:v>60.47127766443335</c:v>
                </c:pt>
                <c:pt idx="3">
                  <c:v>57.247716845569265</c:v>
                </c:pt>
                <c:pt idx="4">
                  <c:v>53.946092335512134</c:v>
                </c:pt>
                <c:pt idx="5">
                  <c:v>49.23063567838802</c:v>
                </c:pt>
                <c:pt idx="6">
                  <c:v>41.97690035853159</c:v>
                </c:pt>
                <c:pt idx="7">
                  <c:v>32.564378082563444</c:v>
                </c:pt>
                <c:pt idx="8">
                  <c:v>20.83219159021036</c:v>
                </c:pt>
                <c:pt idx="9">
                  <c:v>10.310090748342928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10.006787813051226</c:v>
                </c:pt>
                <c:pt idx="1">
                  <c:v>30.976776262704444</c:v>
                </c:pt>
                <c:pt idx="2">
                  <c:v>62.07094889556265</c:v>
                </c:pt>
                <c:pt idx="3">
                  <c:v>131.48864762391688</c:v>
                </c:pt>
                <c:pt idx="4">
                  <c:v>192.27295786573907</c:v>
                </c:pt>
                <c:pt idx="5">
                  <c:v>274.3069500012328</c:v>
                </c:pt>
                <c:pt idx="6">
                  <c:v>357.4813586642842</c:v>
                </c:pt>
                <c:pt idx="7">
                  <c:v>412.2011090879608</c:v>
                </c:pt>
                <c:pt idx="8">
                  <c:v>346.26033359112813</c:v>
                </c:pt>
                <c:pt idx="9">
                  <c:v>202.85858072201833</c:v>
                </c:pt>
                <c:pt idx="10">
                  <c:v>0</c:v>
                </c:pt>
              </c:numCache>
            </c:numRef>
          </c:yVal>
          <c:smooth val="0"/>
        </c:ser>
        <c:axId val="44797848"/>
        <c:axId val="527449"/>
      </c:scatterChart>
      <c:valAx>
        <c:axId val="3120772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2434079"/>
        <c:crosses val="autoZero"/>
        <c:crossBetween val="midCat"/>
        <c:dispUnits/>
        <c:majorUnit val="10"/>
      </c:valAx>
      <c:valAx>
        <c:axId val="1243407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1207726"/>
        <c:crosses val="autoZero"/>
        <c:crossBetween val="midCat"/>
        <c:dispUnits/>
      </c:valAx>
      <c:valAx>
        <c:axId val="44797848"/>
        <c:scaling>
          <c:orientation val="minMax"/>
        </c:scaling>
        <c:axPos val="b"/>
        <c:delete val="1"/>
        <c:majorTickMark val="in"/>
        <c:minorTickMark val="none"/>
        <c:tickLblPos val="nextTo"/>
        <c:crossAx val="527449"/>
        <c:crosses val="max"/>
        <c:crossBetween val="midCat"/>
        <c:dispUnits/>
      </c:valAx>
      <c:valAx>
        <c:axId val="52744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79784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47042"/>
        <c:axId val="42723379"/>
      </c:scatterChart>
      <c:valAx>
        <c:axId val="474704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2723379"/>
        <c:crosses val="autoZero"/>
        <c:crossBetween val="midCat"/>
        <c:dispUnits/>
      </c:valAx>
      <c:valAx>
        <c:axId val="4272337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7470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29.264631622764288</c:v>
                </c:pt>
                <c:pt idx="1">
                  <c:v>28.779732160525665</c:v>
                </c:pt>
                <c:pt idx="2">
                  <c:v>28.54244305761254</c:v>
                </c:pt>
                <c:pt idx="3">
                  <c:v>27.02092235110869</c:v>
                </c:pt>
                <c:pt idx="4">
                  <c:v>25.462555582361727</c:v>
                </c:pt>
                <c:pt idx="5">
                  <c:v>23.236860040199144</c:v>
                </c:pt>
                <c:pt idx="6">
                  <c:v>19.81309696922691</c:v>
                </c:pt>
                <c:pt idx="7">
                  <c:v>15.370386454969944</c:v>
                </c:pt>
                <c:pt idx="8">
                  <c:v>9.83279443057929</c:v>
                </c:pt>
                <c:pt idx="9">
                  <c:v>4.8663628332178614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34.93248228433113</c:v>
                </c:pt>
                <c:pt idx="1">
                  <c:v>109.95765354312688</c:v>
                </c:pt>
                <c:pt idx="2">
                  <c:v>222.1646279511838</c:v>
                </c:pt>
                <c:pt idx="3">
                  <c:v>497.1237274881</c:v>
                </c:pt>
                <c:pt idx="4">
                  <c:v>771.4244375765518</c:v>
                </c:pt>
                <c:pt idx="5">
                  <c:v>1205.9614735629348</c:v>
                </c:pt>
                <c:pt idx="6">
                  <c:v>1843.2125984164911</c:v>
                </c:pt>
                <c:pt idx="7">
                  <c:v>2739.6728134847403</c:v>
                </c:pt>
                <c:pt idx="8">
                  <c:v>3597.51086617222</c:v>
                </c:pt>
                <c:pt idx="9">
                  <c:v>4258.573037075942</c:v>
                </c:pt>
                <c:pt idx="10">
                  <c:v>5044.944432321608</c:v>
                </c:pt>
              </c:numCache>
            </c:numRef>
          </c:yVal>
          <c:smooth val="0"/>
        </c:ser>
        <c:axId val="48966092"/>
        <c:axId val="3804164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29.264631622764288</c:v>
                </c:pt>
                <c:pt idx="1">
                  <c:v>28.779732160525665</c:v>
                </c:pt>
                <c:pt idx="2">
                  <c:v>28.54244305761254</c:v>
                </c:pt>
                <c:pt idx="3">
                  <c:v>27.02092235110869</c:v>
                </c:pt>
                <c:pt idx="4">
                  <c:v>25.462555582361727</c:v>
                </c:pt>
                <c:pt idx="5">
                  <c:v>23.236860040199144</c:v>
                </c:pt>
                <c:pt idx="6">
                  <c:v>19.81309696922691</c:v>
                </c:pt>
                <c:pt idx="7">
                  <c:v>15.370386454969944</c:v>
                </c:pt>
                <c:pt idx="8">
                  <c:v>9.83279443057929</c:v>
                </c:pt>
                <c:pt idx="9">
                  <c:v>4.8663628332178614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10.006787813051226</c:v>
                </c:pt>
                <c:pt idx="1">
                  <c:v>30.976776262704444</c:v>
                </c:pt>
                <c:pt idx="2">
                  <c:v>62.07094889556265</c:v>
                </c:pt>
                <c:pt idx="3">
                  <c:v>131.48864762391688</c:v>
                </c:pt>
                <c:pt idx="4">
                  <c:v>192.27295786573907</c:v>
                </c:pt>
                <c:pt idx="5">
                  <c:v>274.3069500012328</c:v>
                </c:pt>
                <c:pt idx="6">
                  <c:v>357.4813586642842</c:v>
                </c:pt>
                <c:pt idx="7">
                  <c:v>412.2011090879608</c:v>
                </c:pt>
                <c:pt idx="8">
                  <c:v>346.26033359112813</c:v>
                </c:pt>
                <c:pt idx="9">
                  <c:v>202.85858072201833</c:v>
                </c:pt>
                <c:pt idx="10">
                  <c:v>0</c:v>
                </c:pt>
              </c:numCache>
            </c:numRef>
          </c:yVal>
          <c:smooth val="0"/>
        </c:ser>
        <c:axId val="6830486"/>
        <c:axId val="61474375"/>
      </c:scatterChart>
      <c:valAx>
        <c:axId val="4896609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8041645"/>
        <c:crosses val="autoZero"/>
        <c:crossBetween val="midCat"/>
        <c:dispUnits/>
        <c:majorUnit val="5"/>
      </c:valAx>
      <c:valAx>
        <c:axId val="380416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8966092"/>
        <c:crosses val="autoZero"/>
        <c:crossBetween val="midCat"/>
        <c:dispUnits/>
      </c:valAx>
      <c:valAx>
        <c:axId val="6830486"/>
        <c:scaling>
          <c:orientation val="minMax"/>
        </c:scaling>
        <c:axPos val="b"/>
        <c:delete val="1"/>
        <c:majorTickMark val="in"/>
        <c:minorTickMark val="none"/>
        <c:tickLblPos val="nextTo"/>
        <c:crossAx val="61474375"/>
        <c:crosses val="max"/>
        <c:crossBetween val="midCat"/>
        <c:dispUnits/>
      </c:valAx>
      <c:valAx>
        <c:axId val="6147437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83048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240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1.32007</v>
      </c>
      <c r="C26" s="85">
        <v>1662.41</v>
      </c>
      <c r="D26" s="86">
        <v>7.252056666666667</v>
      </c>
      <c r="E26" s="87">
        <v>22708</v>
      </c>
      <c r="F26" s="45">
        <v>1.3752945781232728</v>
      </c>
      <c r="G26" s="45">
        <v>62.00133818382265</v>
      </c>
      <c r="H26" s="46">
        <v>1714.5436051757408</v>
      </c>
      <c r="I26" s="47">
        <v>10.006787813051226</v>
      </c>
      <c r="J26" s="48">
        <v>0.013413924682374297</v>
      </c>
      <c r="K26" s="47">
        <v>0.583739682756918</v>
      </c>
      <c r="L26" s="20"/>
      <c r="M26" s="20"/>
    </row>
    <row r="27" spans="1:13" ht="15" customHeight="1">
      <c r="A27" s="44">
        <v>1.5</v>
      </c>
      <c r="B27" s="84">
        <v>4.15521</v>
      </c>
      <c r="C27" s="85">
        <v>1676.6533333333334</v>
      </c>
      <c r="D27" s="86">
        <v>7.29662</v>
      </c>
      <c r="E27" s="87">
        <v>22722</v>
      </c>
      <c r="F27" s="45">
        <v>4.329041478075862</v>
      </c>
      <c r="G27" s="45">
        <v>60.97400881467302</v>
      </c>
      <c r="H27" s="46">
        <v>1729.2336131058262</v>
      </c>
      <c r="I27" s="47">
        <v>30.976776262704444</v>
      </c>
      <c r="J27" s="48">
        <v>0.04152382877038129</v>
      </c>
      <c r="K27" s="47">
        <v>1.791373916117087</v>
      </c>
      <c r="L27" s="20"/>
      <c r="M27" s="20"/>
    </row>
    <row r="28" spans="1:13" ht="15" customHeight="1">
      <c r="A28" s="44">
        <v>1.25</v>
      </c>
      <c r="B28" s="84">
        <v>8.39542</v>
      </c>
      <c r="C28" s="85">
        <v>1677.5166666666667</v>
      </c>
      <c r="D28" s="86">
        <v>7.305129999999999</v>
      </c>
      <c r="E28" s="87">
        <v>22686</v>
      </c>
      <c r="F28" s="45">
        <v>8.746638895715899</v>
      </c>
      <c r="G28" s="45">
        <v>60.47127766443335</v>
      </c>
      <c r="H28" s="46">
        <v>1730.124020794544</v>
      </c>
      <c r="I28" s="47">
        <v>62.07094889556265</v>
      </c>
      <c r="J28" s="48">
        <v>0.08320502532917246</v>
      </c>
      <c r="K28" s="47">
        <v>3.5876810889898025</v>
      </c>
      <c r="L28" s="20"/>
      <c r="M28" s="20"/>
    </row>
    <row r="29" spans="1:14" ht="15" customHeight="1">
      <c r="A29" s="44">
        <v>1</v>
      </c>
      <c r="B29" s="84">
        <v>18.7859</v>
      </c>
      <c r="C29" s="85">
        <v>1677.3866666666665</v>
      </c>
      <c r="D29" s="86">
        <v>7.307133333333333</v>
      </c>
      <c r="E29" s="87">
        <v>22629</v>
      </c>
      <c r="F29" s="45">
        <v>19.571800294807087</v>
      </c>
      <c r="G29" s="45">
        <v>57.247716845569265</v>
      </c>
      <c r="H29" s="46">
        <v>1729.9899439611079</v>
      </c>
      <c r="I29" s="47">
        <v>131.48864762391688</v>
      </c>
      <c r="J29" s="48">
        <v>0.17625824078273036</v>
      </c>
      <c r="K29" s="47">
        <v>7.600803294539152</v>
      </c>
      <c r="L29" s="20"/>
      <c r="M29" s="20"/>
      <c r="N29" s="10"/>
    </row>
    <row r="30" spans="1:13" ht="15" customHeight="1">
      <c r="A30" s="44">
        <v>0.875</v>
      </c>
      <c r="B30" s="84">
        <v>29.1515</v>
      </c>
      <c r="C30" s="85">
        <v>1669.1966666666667</v>
      </c>
      <c r="D30" s="86">
        <v>7.283103333333333</v>
      </c>
      <c r="E30" s="87">
        <v>22630</v>
      </c>
      <c r="F30" s="45">
        <v>30.371040849470546</v>
      </c>
      <c r="G30" s="45">
        <v>53.946092335512134</v>
      </c>
      <c r="H30" s="46">
        <v>1721.5431034546207</v>
      </c>
      <c r="I30" s="47">
        <v>192.27295786573907</v>
      </c>
      <c r="J30" s="48">
        <v>0.25773854941788077</v>
      </c>
      <c r="K30" s="47">
        <v>11.168936277839611</v>
      </c>
      <c r="L30" s="20"/>
      <c r="M30" s="20"/>
    </row>
    <row r="31" spans="1:13" ht="15" customHeight="1">
      <c r="A31" s="44">
        <v>0.75</v>
      </c>
      <c r="B31" s="84">
        <v>45.572300000000006</v>
      </c>
      <c r="C31" s="85">
        <v>1667.3366666666668</v>
      </c>
      <c r="D31" s="86">
        <v>7.273586666666667</v>
      </c>
      <c r="E31" s="87">
        <v>22579</v>
      </c>
      <c r="F31" s="45">
        <v>47.478798171769085</v>
      </c>
      <c r="G31" s="45">
        <v>49.23063567838802</v>
      </c>
      <c r="H31" s="46">
        <v>1719.624773376224</v>
      </c>
      <c r="I31" s="47">
        <v>274.3069500012328</v>
      </c>
      <c r="J31" s="48">
        <v>0.36770368632873035</v>
      </c>
      <c r="K31" s="47">
        <v>15.951427234099937</v>
      </c>
      <c r="L31" s="20"/>
      <c r="M31" s="20"/>
    </row>
    <row r="32" spans="1:13" ht="15" customHeight="1">
      <c r="A32" s="44">
        <v>0.625</v>
      </c>
      <c r="B32" s="84">
        <v>69.6535</v>
      </c>
      <c r="C32" s="85">
        <v>1655.3533333333332</v>
      </c>
      <c r="D32" s="86">
        <v>7.21801</v>
      </c>
      <c r="E32" s="87">
        <v>22622</v>
      </c>
      <c r="F32" s="45">
        <v>72.56742513450753</v>
      </c>
      <c r="G32" s="45">
        <v>41.97690035853159</v>
      </c>
      <c r="H32" s="46">
        <v>1707.2656396274162</v>
      </c>
      <c r="I32" s="47">
        <v>357.4813586642842</v>
      </c>
      <c r="J32" s="48">
        <v>0.4791975317215605</v>
      </c>
      <c r="K32" s="47">
        <v>20.93879200758859</v>
      </c>
      <c r="L32" s="20"/>
      <c r="M32" s="20"/>
    </row>
    <row r="33" spans="1:14" ht="15" customHeight="1">
      <c r="A33" s="44">
        <v>0.5</v>
      </c>
      <c r="B33" s="84">
        <v>103.53</v>
      </c>
      <c r="C33" s="85">
        <v>1606.3633333333335</v>
      </c>
      <c r="D33" s="86">
        <v>6.987690000000001</v>
      </c>
      <c r="E33" s="87">
        <v>22938</v>
      </c>
      <c r="F33" s="45">
        <v>107.86113438916301</v>
      </c>
      <c r="G33" s="45">
        <v>32.564378082563444</v>
      </c>
      <c r="H33" s="46">
        <v>1656.7393006270738</v>
      </c>
      <c r="I33" s="47">
        <v>412.2011090879608</v>
      </c>
      <c r="J33" s="48">
        <v>0.5525484036031647</v>
      </c>
      <c r="K33" s="47">
        <v>24.880310201287127</v>
      </c>
      <c r="L33" s="20"/>
      <c r="M33" s="20"/>
      <c r="N33" s="17"/>
    </row>
    <row r="34" spans="1:13" ht="15" customHeight="1">
      <c r="A34" s="44">
        <v>0.375</v>
      </c>
      <c r="B34" s="84">
        <v>135.947</v>
      </c>
      <c r="C34" s="85">
        <v>1502.9233333333332</v>
      </c>
      <c r="D34" s="86">
        <v>6.511026666666667</v>
      </c>
      <c r="E34" s="87">
        <v>23774</v>
      </c>
      <c r="F34" s="45">
        <v>141.63428606977246</v>
      </c>
      <c r="G34" s="45">
        <v>20.83219159021036</v>
      </c>
      <c r="H34" s="46">
        <v>1550.0553956220638</v>
      </c>
      <c r="I34" s="47">
        <v>346.26033359112813</v>
      </c>
      <c r="J34" s="48">
        <v>0.4641559431516464</v>
      </c>
      <c r="K34" s="47">
        <v>22.33922082642927</v>
      </c>
      <c r="L34" s="20"/>
      <c r="M34" s="20"/>
    </row>
    <row r="35" spans="1:13" ht="15" customHeight="1">
      <c r="A35" s="44">
        <v>0.25</v>
      </c>
      <c r="B35" s="84">
        <v>160.928</v>
      </c>
      <c r="C35" s="85">
        <v>1342.64</v>
      </c>
      <c r="D35" s="86">
        <v>5.775006666666667</v>
      </c>
      <c r="E35" s="87">
        <v>25100</v>
      </c>
      <c r="F35" s="45">
        <v>167.66035579039143</v>
      </c>
      <c r="G35" s="45">
        <v>10.310090748342928</v>
      </c>
      <c r="H35" s="46">
        <v>1384.7455357301487</v>
      </c>
      <c r="I35" s="47">
        <v>202.85858072201833</v>
      </c>
      <c r="J35" s="48">
        <v>0.2719283923887645</v>
      </c>
      <c r="K35" s="47">
        <v>14.650163341286754</v>
      </c>
      <c r="L35" s="20"/>
      <c r="M35" s="20"/>
    </row>
    <row r="36" spans="1:14" ht="15" customHeight="1">
      <c r="A36" s="44">
        <v>0</v>
      </c>
      <c r="B36" s="84">
        <v>190.64433333333332</v>
      </c>
      <c r="C36" s="85">
        <v>1145.95</v>
      </c>
      <c r="D36" s="86">
        <v>4.893786666666666</v>
      </c>
      <c r="E36" s="87">
        <v>27484</v>
      </c>
      <c r="F36" s="45">
        <v>198.61985954022077</v>
      </c>
      <c r="G36" s="45">
        <v>0</v>
      </c>
      <c r="H36" s="46">
        <v>1181.8872867410207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405.9368166755016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33.529778</v>
      </c>
      <c r="C58" s="102">
        <f>AIRFLOW!C26</f>
        <v>1662.41</v>
      </c>
      <c r="D58" s="103">
        <f>AIRFLOW!D26</f>
        <v>7.252056666666667</v>
      </c>
      <c r="E58" s="104">
        <f>AIRFLOW!E26</f>
        <v>22708</v>
      </c>
      <c r="F58" s="35">
        <f>25.4*AIRFLOW!F26</f>
        <v>34.93248228433113</v>
      </c>
      <c r="G58" s="36">
        <f>AIRFLOW!G26*0.472</f>
        <v>29.264631622764288</v>
      </c>
      <c r="H58" s="35">
        <f>AIRFLOW!H26</f>
        <v>1714.5436051757408</v>
      </c>
      <c r="I58" s="36">
        <f>AIRFLOW!I26</f>
        <v>10.006787813051226</v>
      </c>
      <c r="J58" s="37">
        <f>AIRFLOW!J26</f>
        <v>0.013413924682374297</v>
      </c>
      <c r="K58" s="38">
        <f>AIRFLOW!K26</f>
        <v>0.583739682756918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105.542334</v>
      </c>
      <c r="C59" s="102">
        <f>AIRFLOW!C27</f>
        <v>1676.6533333333334</v>
      </c>
      <c r="D59" s="103">
        <f>AIRFLOW!D27</f>
        <v>7.29662</v>
      </c>
      <c r="E59" s="104">
        <f>AIRFLOW!E27</f>
        <v>22722</v>
      </c>
      <c r="F59" s="35">
        <f>25.4*AIRFLOW!F27</f>
        <v>109.95765354312688</v>
      </c>
      <c r="G59" s="36">
        <f>AIRFLOW!G27*0.472</f>
        <v>28.779732160525665</v>
      </c>
      <c r="H59" s="35">
        <f>AIRFLOW!H27</f>
        <v>1729.2336131058262</v>
      </c>
      <c r="I59" s="36">
        <f>AIRFLOW!I27</f>
        <v>30.976776262704444</v>
      </c>
      <c r="J59" s="37">
        <f>AIRFLOW!J27</f>
        <v>0.04152382877038129</v>
      </c>
      <c r="K59" s="38">
        <f>AIRFLOW!K27</f>
        <v>1.791373916117087</v>
      </c>
      <c r="L59" s="2"/>
      <c r="M59" s="2"/>
    </row>
    <row r="60" spans="1:13" ht="15.75">
      <c r="A60" s="34">
        <f>AIRFLOW!A28*25.4</f>
        <v>31.75</v>
      </c>
      <c r="B60" s="101">
        <f>AIRFLOW!B28*25.4</f>
        <v>213.24366799999999</v>
      </c>
      <c r="C60" s="102">
        <f>AIRFLOW!C28</f>
        <v>1677.5166666666667</v>
      </c>
      <c r="D60" s="103">
        <f>AIRFLOW!D28</f>
        <v>7.305129999999999</v>
      </c>
      <c r="E60" s="104">
        <f>AIRFLOW!E28</f>
        <v>22686</v>
      </c>
      <c r="F60" s="35">
        <f>25.4*AIRFLOW!F28</f>
        <v>222.1646279511838</v>
      </c>
      <c r="G60" s="36">
        <f>AIRFLOW!G28*0.472</f>
        <v>28.54244305761254</v>
      </c>
      <c r="H60" s="35">
        <f>AIRFLOW!H28</f>
        <v>1730.124020794544</v>
      </c>
      <c r="I60" s="36">
        <f>AIRFLOW!I28</f>
        <v>62.07094889556265</v>
      </c>
      <c r="J60" s="37">
        <f>AIRFLOW!J28</f>
        <v>0.08320502532917246</v>
      </c>
      <c r="K60" s="38">
        <f>AIRFLOW!K28</f>
        <v>3.5876810889898025</v>
      </c>
      <c r="L60" s="2"/>
      <c r="M60" s="2"/>
    </row>
    <row r="61" spans="1:13" ht="15.75">
      <c r="A61" s="34">
        <f>AIRFLOW!A29*25.4</f>
        <v>25.4</v>
      </c>
      <c r="B61" s="101">
        <f>AIRFLOW!B29*25.4</f>
        <v>477.16186</v>
      </c>
      <c r="C61" s="102">
        <f>AIRFLOW!C29</f>
        <v>1677.3866666666665</v>
      </c>
      <c r="D61" s="103">
        <f>AIRFLOW!D29</f>
        <v>7.307133333333333</v>
      </c>
      <c r="E61" s="104">
        <f>AIRFLOW!E29</f>
        <v>22629</v>
      </c>
      <c r="F61" s="35">
        <f>25.4*AIRFLOW!F29</f>
        <v>497.1237274881</v>
      </c>
      <c r="G61" s="36">
        <f>AIRFLOW!G29*0.472</f>
        <v>27.02092235110869</v>
      </c>
      <c r="H61" s="35">
        <f>AIRFLOW!H29</f>
        <v>1729.9899439611079</v>
      </c>
      <c r="I61" s="36">
        <f>AIRFLOW!I29</f>
        <v>131.48864762391688</v>
      </c>
      <c r="J61" s="37">
        <f>AIRFLOW!J29</f>
        <v>0.17625824078273036</v>
      </c>
      <c r="K61" s="38">
        <f>AIRFLOW!K29</f>
        <v>7.600803294539152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740.4481</v>
      </c>
      <c r="C62" s="102">
        <f>AIRFLOW!C30</f>
        <v>1669.1966666666667</v>
      </c>
      <c r="D62" s="103">
        <f>AIRFLOW!D30</f>
        <v>7.283103333333333</v>
      </c>
      <c r="E62" s="104">
        <f>AIRFLOW!E30</f>
        <v>22630</v>
      </c>
      <c r="F62" s="35">
        <f>25.4*AIRFLOW!F30</f>
        <v>771.4244375765518</v>
      </c>
      <c r="G62" s="36">
        <f>AIRFLOW!G30*0.472</f>
        <v>25.462555582361727</v>
      </c>
      <c r="H62" s="35">
        <f>AIRFLOW!H30</f>
        <v>1721.5431034546207</v>
      </c>
      <c r="I62" s="36">
        <f>AIRFLOW!I30</f>
        <v>192.27295786573907</v>
      </c>
      <c r="J62" s="37">
        <f>AIRFLOW!J30</f>
        <v>0.25773854941788077</v>
      </c>
      <c r="K62" s="38">
        <f>AIRFLOW!K30</f>
        <v>11.168936277839611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1157.5364200000001</v>
      </c>
      <c r="C63" s="102">
        <f>AIRFLOW!C31</f>
        <v>1667.3366666666668</v>
      </c>
      <c r="D63" s="103">
        <f>AIRFLOW!D31</f>
        <v>7.273586666666667</v>
      </c>
      <c r="E63" s="104">
        <f>AIRFLOW!E31</f>
        <v>22579</v>
      </c>
      <c r="F63" s="35">
        <f>25.4*AIRFLOW!F31</f>
        <v>1205.9614735629348</v>
      </c>
      <c r="G63" s="36">
        <f>AIRFLOW!G31*0.472</f>
        <v>23.236860040199144</v>
      </c>
      <c r="H63" s="35">
        <f>AIRFLOW!H31</f>
        <v>1719.624773376224</v>
      </c>
      <c r="I63" s="36">
        <f>AIRFLOW!I31</f>
        <v>274.3069500012328</v>
      </c>
      <c r="J63" s="37">
        <f>AIRFLOW!J31</f>
        <v>0.36770368632873035</v>
      </c>
      <c r="K63" s="38">
        <f>AIRFLOW!K31</f>
        <v>15.951427234099937</v>
      </c>
      <c r="L63" s="2"/>
      <c r="M63" s="2"/>
    </row>
    <row r="64" spans="1:13" ht="15.75">
      <c r="A64" s="34">
        <f>AIRFLOW!A32*25.4</f>
        <v>15.875</v>
      </c>
      <c r="B64" s="101">
        <f>AIRFLOW!B32*25.4</f>
        <v>1769.1988999999996</v>
      </c>
      <c r="C64" s="102">
        <f>AIRFLOW!C32</f>
        <v>1655.3533333333332</v>
      </c>
      <c r="D64" s="103">
        <f>AIRFLOW!D32</f>
        <v>7.21801</v>
      </c>
      <c r="E64" s="104">
        <f>AIRFLOW!E32</f>
        <v>22622</v>
      </c>
      <c r="F64" s="35">
        <f>25.4*AIRFLOW!F32</f>
        <v>1843.2125984164911</v>
      </c>
      <c r="G64" s="36">
        <f>AIRFLOW!G32*0.472</f>
        <v>19.81309696922691</v>
      </c>
      <c r="H64" s="35">
        <f>AIRFLOW!H32</f>
        <v>1707.2656396274162</v>
      </c>
      <c r="I64" s="36">
        <f>AIRFLOW!I32</f>
        <v>357.4813586642842</v>
      </c>
      <c r="J64" s="37">
        <f>AIRFLOW!J32</f>
        <v>0.4791975317215605</v>
      </c>
      <c r="K64" s="38">
        <f>AIRFLOW!K32</f>
        <v>20.93879200758859</v>
      </c>
      <c r="L64" s="2"/>
      <c r="M64" s="2"/>
    </row>
    <row r="65" spans="1:13" ht="15.75">
      <c r="A65" s="34">
        <f>AIRFLOW!A33*25.4</f>
        <v>12.7</v>
      </c>
      <c r="B65" s="101">
        <f>AIRFLOW!B33*25.4</f>
        <v>2629.662</v>
      </c>
      <c r="C65" s="102">
        <f>AIRFLOW!C33</f>
        <v>1606.3633333333335</v>
      </c>
      <c r="D65" s="103">
        <f>AIRFLOW!D33</f>
        <v>6.987690000000001</v>
      </c>
      <c r="E65" s="104">
        <f>AIRFLOW!E33</f>
        <v>22938</v>
      </c>
      <c r="F65" s="35">
        <f>25.4*AIRFLOW!F33</f>
        <v>2739.6728134847403</v>
      </c>
      <c r="G65" s="36">
        <f>AIRFLOW!G33*0.472</f>
        <v>15.370386454969944</v>
      </c>
      <c r="H65" s="35">
        <f>AIRFLOW!H33</f>
        <v>1656.7393006270738</v>
      </c>
      <c r="I65" s="36">
        <f>AIRFLOW!I33</f>
        <v>412.2011090879608</v>
      </c>
      <c r="J65" s="37">
        <f>AIRFLOW!J33</f>
        <v>0.5525484036031647</v>
      </c>
      <c r="K65" s="38">
        <f>AIRFLOW!K33</f>
        <v>24.880310201287127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3453.0537999999997</v>
      </c>
      <c r="C66" s="102">
        <f>AIRFLOW!C34</f>
        <v>1502.9233333333332</v>
      </c>
      <c r="D66" s="103">
        <f>AIRFLOW!D34</f>
        <v>6.511026666666667</v>
      </c>
      <c r="E66" s="104">
        <f>AIRFLOW!E34</f>
        <v>23774</v>
      </c>
      <c r="F66" s="35">
        <f>25.4*AIRFLOW!F34</f>
        <v>3597.51086617222</v>
      </c>
      <c r="G66" s="36">
        <f>AIRFLOW!G34*0.472</f>
        <v>9.83279443057929</v>
      </c>
      <c r="H66" s="35">
        <f>AIRFLOW!H34</f>
        <v>1550.0553956220638</v>
      </c>
      <c r="I66" s="36">
        <f>AIRFLOW!I34</f>
        <v>346.26033359112813</v>
      </c>
      <c r="J66" s="37">
        <f>AIRFLOW!J34</f>
        <v>0.4641559431516464</v>
      </c>
      <c r="K66" s="38">
        <f>AIRFLOW!K34</f>
        <v>22.33922082642927</v>
      </c>
      <c r="L66" s="2"/>
      <c r="M66" s="2"/>
    </row>
    <row r="67" spans="1:13" ht="15.75">
      <c r="A67" s="34">
        <f>AIRFLOW!A35*25.4</f>
        <v>6.35</v>
      </c>
      <c r="B67" s="101">
        <f>AIRFLOW!B35*25.4</f>
        <v>4087.5712</v>
      </c>
      <c r="C67" s="102">
        <f>AIRFLOW!C35</f>
        <v>1342.64</v>
      </c>
      <c r="D67" s="103">
        <f>AIRFLOW!D35</f>
        <v>5.775006666666667</v>
      </c>
      <c r="E67" s="104">
        <f>AIRFLOW!E35</f>
        <v>25100</v>
      </c>
      <c r="F67" s="35">
        <f>25.4*AIRFLOW!F35</f>
        <v>4258.573037075942</v>
      </c>
      <c r="G67" s="36">
        <f>AIRFLOW!G35*0.472</f>
        <v>4.8663628332178614</v>
      </c>
      <c r="H67" s="35">
        <f>AIRFLOW!H35</f>
        <v>1384.7455357301487</v>
      </c>
      <c r="I67" s="36">
        <f>AIRFLOW!I35</f>
        <v>202.85858072201833</v>
      </c>
      <c r="J67" s="37">
        <f>AIRFLOW!J35</f>
        <v>0.2719283923887645</v>
      </c>
      <c r="K67" s="38">
        <f>AIRFLOW!K35</f>
        <v>14.650163341286754</v>
      </c>
      <c r="L67" s="2"/>
      <c r="M67" s="2"/>
    </row>
    <row r="68" spans="1:13" ht="15.75">
      <c r="A68" s="34">
        <f>AIRFLOW!A36*25.4</f>
        <v>0</v>
      </c>
      <c r="B68" s="101">
        <f>AIRFLOW!B36*25.4</f>
        <v>4842.3660666666665</v>
      </c>
      <c r="C68" s="102">
        <f>AIRFLOW!C36</f>
        <v>1145.95</v>
      </c>
      <c r="D68" s="103">
        <f>AIRFLOW!D36</f>
        <v>4.893786666666666</v>
      </c>
      <c r="E68" s="104">
        <f>AIRFLOW!E36</f>
        <v>27484</v>
      </c>
      <c r="F68" s="35">
        <f>25.4*AIRFLOW!F36</f>
        <v>5044.944432321608</v>
      </c>
      <c r="G68" s="36">
        <f>AIRFLOW!G36*0.472</f>
        <v>0</v>
      </c>
      <c r="H68" s="35">
        <f>AIRFLOW!H36</f>
        <v>1181.8872867410207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405.9368166755016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0.3287883991116825</v>
      </c>
      <c r="C74" s="102">
        <f>AIRFLOW!C26</f>
        <v>1662.41</v>
      </c>
      <c r="D74" s="103">
        <f>AIRFLOW!D26</f>
        <v>7.252056666666667</v>
      </c>
      <c r="E74" s="107">
        <f>AIRFLOW!E26</f>
        <v>22708</v>
      </c>
      <c r="F74" s="41">
        <f>AIRFLOW!F26*(0.07355/0.2952998)</f>
        <v>0.3425431247192403</v>
      </c>
      <c r="G74" s="41">
        <f>AIRFLOW!G26*0.472*(0.001*3600)</f>
        <v>105.35267384195144</v>
      </c>
      <c r="H74" s="40">
        <f>AIRFLOW!H26</f>
        <v>1714.5436051757408</v>
      </c>
      <c r="I74" s="42">
        <f>AIRFLOW!I26</f>
        <v>10.006787813051226</v>
      </c>
      <c r="J74" s="43">
        <f>AIRFLOW!J26</f>
        <v>0.013413924682374297</v>
      </c>
      <c r="K74" s="41">
        <f>AIRFLOW!K26</f>
        <v>0.583739682756918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1.0349336352412026</v>
      </c>
      <c r="C75" s="102">
        <f>AIRFLOW!C27</f>
        <v>1676.6533333333334</v>
      </c>
      <c r="D75" s="103">
        <f>AIRFLOW!D27</f>
        <v>7.29662</v>
      </c>
      <c r="E75" s="107">
        <f>AIRFLOW!E27</f>
        <v>22722</v>
      </c>
      <c r="F75" s="41">
        <f>AIRFLOW!F27*(0.07355/0.2952998)</f>
        <v>1.0782296524158825</v>
      </c>
      <c r="G75" s="41">
        <f>AIRFLOW!G27*0.472*(0.001*3600)</f>
        <v>103.60703577789239</v>
      </c>
      <c r="H75" s="40">
        <f>AIRFLOW!H27</f>
        <v>1729.2336131058262</v>
      </c>
      <c r="I75" s="42">
        <f>AIRFLOW!I27</f>
        <v>30.976776262704444</v>
      </c>
      <c r="J75" s="43">
        <f>AIRFLOW!J27</f>
        <v>0.04152382877038129</v>
      </c>
      <c r="K75" s="41">
        <f>AIRFLOW!K27</f>
        <v>1.791373916117087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2.0910381280312413</v>
      </c>
      <c r="C76" s="102">
        <f>AIRFLOW!C28</f>
        <v>1677.5166666666667</v>
      </c>
      <c r="D76" s="103">
        <f>AIRFLOW!D28</f>
        <v>7.305129999999999</v>
      </c>
      <c r="E76" s="107">
        <f>AIRFLOW!E28</f>
        <v>22686</v>
      </c>
      <c r="F76" s="41">
        <f>AIRFLOW!F28*(0.07355/0.2952998)</f>
        <v>2.1785158363801953</v>
      </c>
      <c r="G76" s="41">
        <f>AIRFLOW!G28*0.472*(0.001*3600)</f>
        <v>102.75279500740515</v>
      </c>
      <c r="H76" s="40">
        <f>AIRFLOW!H28</f>
        <v>1730.124020794544</v>
      </c>
      <c r="I76" s="42">
        <f>AIRFLOW!I28</f>
        <v>62.07094889556265</v>
      </c>
      <c r="J76" s="43">
        <f>AIRFLOW!J28</f>
        <v>0.08320502532917246</v>
      </c>
      <c r="K76" s="41">
        <f>AIRFLOW!K28</f>
        <v>3.5876810889898025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4.678983680314041</v>
      </c>
      <c r="C77" s="102">
        <f>AIRFLOW!C29</f>
        <v>1677.3866666666665</v>
      </c>
      <c r="D77" s="103">
        <f>AIRFLOW!D29</f>
        <v>7.307133333333333</v>
      </c>
      <c r="E77" s="107">
        <f>AIRFLOW!E29</f>
        <v>22629</v>
      </c>
      <c r="F77" s="41">
        <f>AIRFLOW!F29*(0.07355/0.2952998)</f>
        <v>4.8747270119487425</v>
      </c>
      <c r="G77" s="41">
        <f>AIRFLOW!G29*0.472*(0.001*3600)</f>
        <v>97.27532046399129</v>
      </c>
      <c r="H77" s="40">
        <f>AIRFLOW!H29</f>
        <v>1729.9899439611079</v>
      </c>
      <c r="I77" s="42">
        <f>AIRFLOW!I29</f>
        <v>131.48864762391688</v>
      </c>
      <c r="J77" s="43">
        <f>AIRFLOW!J29</f>
        <v>0.17625824078273036</v>
      </c>
      <c r="K77" s="41">
        <f>AIRFLOW!K29</f>
        <v>7.600803294539152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7.260732398057838</v>
      </c>
      <c r="C78" s="102">
        <f>AIRFLOW!C30</f>
        <v>1669.1966666666667</v>
      </c>
      <c r="D78" s="103">
        <f>AIRFLOW!D30</f>
        <v>7.283103333333333</v>
      </c>
      <c r="E78" s="107">
        <f>AIRFLOW!E30</f>
        <v>22630</v>
      </c>
      <c r="F78" s="41">
        <f>AIRFLOW!F30*(0.07355/0.2952998)</f>
        <v>7.56448211098876</v>
      </c>
      <c r="G78" s="41">
        <f>AIRFLOW!G30*0.472*(0.001*3600)</f>
        <v>91.66520009650222</v>
      </c>
      <c r="H78" s="40">
        <f>AIRFLOW!H30</f>
        <v>1721.5431034546207</v>
      </c>
      <c r="I78" s="42">
        <f>AIRFLOW!I30</f>
        <v>192.27295786573907</v>
      </c>
      <c r="J78" s="43">
        <f>AIRFLOW!J30</f>
        <v>0.25773854941788077</v>
      </c>
      <c r="K78" s="41">
        <f>AIRFLOW!K30</f>
        <v>11.168936277839611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11.350643193798303</v>
      </c>
      <c r="C79" s="102">
        <f>AIRFLOW!C31</f>
        <v>1667.3366666666668</v>
      </c>
      <c r="D79" s="103">
        <f>AIRFLOW!D31</f>
        <v>7.273586666666667</v>
      </c>
      <c r="E79" s="107">
        <f>AIRFLOW!E31</f>
        <v>22579</v>
      </c>
      <c r="F79" s="41">
        <f>AIRFLOW!F31*(0.07355/0.2952998)</f>
        <v>11.825492619817611</v>
      </c>
      <c r="G79" s="41">
        <f>AIRFLOW!G31*0.472*(0.001*3600)</f>
        <v>83.65269614471691</v>
      </c>
      <c r="H79" s="40">
        <f>AIRFLOW!H31</f>
        <v>1719.624773376224</v>
      </c>
      <c r="I79" s="42">
        <f>AIRFLOW!I31</f>
        <v>274.3069500012328</v>
      </c>
      <c r="J79" s="43">
        <f>AIRFLOW!J31</f>
        <v>0.36770368632873035</v>
      </c>
      <c r="K79" s="41">
        <f>AIRFLOW!K31</f>
        <v>15.951427234099937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17.348521485622406</v>
      </c>
      <c r="C80" s="102">
        <f>AIRFLOW!C32</f>
        <v>1655.3533333333332</v>
      </c>
      <c r="D80" s="103">
        <f>AIRFLOW!D32</f>
        <v>7.21801</v>
      </c>
      <c r="E80" s="107">
        <f>AIRFLOW!E32</f>
        <v>22622</v>
      </c>
      <c r="F80" s="41">
        <f>AIRFLOW!F32*(0.07355/0.2952998)</f>
        <v>18.074289649512224</v>
      </c>
      <c r="G80" s="41">
        <f>AIRFLOW!G32*0.472*(0.001*3600)</f>
        <v>71.32714908921687</v>
      </c>
      <c r="H80" s="40">
        <f>AIRFLOW!H32</f>
        <v>1707.2656396274162</v>
      </c>
      <c r="I80" s="42">
        <f>AIRFLOW!I32</f>
        <v>357.4813586642842</v>
      </c>
      <c r="J80" s="43">
        <f>AIRFLOW!J32</f>
        <v>0.4791975317215605</v>
      </c>
      <c r="K80" s="41">
        <f>AIRFLOW!K32</f>
        <v>20.93879200758859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25.786104494483236</v>
      </c>
      <c r="C81" s="102">
        <f>AIRFLOW!C33</f>
        <v>1606.3633333333335</v>
      </c>
      <c r="D81" s="103">
        <f>AIRFLOW!D33</f>
        <v>6.987690000000001</v>
      </c>
      <c r="E81" s="107">
        <f>AIRFLOW!E33</f>
        <v>22938</v>
      </c>
      <c r="F81" s="41">
        <f>AIRFLOW!F33*(0.07355/0.2952998)</f>
        <v>26.86485542598722</v>
      </c>
      <c r="G81" s="41">
        <f>AIRFLOW!G33*0.472*(0.001*3600)</f>
        <v>55.3333912378918</v>
      </c>
      <c r="H81" s="40">
        <f>AIRFLOW!H33</f>
        <v>1656.7393006270738</v>
      </c>
      <c r="I81" s="42">
        <f>AIRFLOW!I33</f>
        <v>412.2011090879608</v>
      </c>
      <c r="J81" s="43">
        <f>AIRFLOW!J33</f>
        <v>0.5525484036031647</v>
      </c>
      <c r="K81" s="41">
        <f>AIRFLOW!K33</f>
        <v>24.880310201287127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33.86017142578492</v>
      </c>
      <c r="C82" s="102">
        <f>AIRFLOW!C34</f>
        <v>1502.9233333333332</v>
      </c>
      <c r="D82" s="103">
        <f>AIRFLOW!D34</f>
        <v>6.511026666666667</v>
      </c>
      <c r="E82" s="107">
        <f>AIRFLOW!E34</f>
        <v>23774</v>
      </c>
      <c r="F82" s="41">
        <f>AIRFLOW!F34*(0.07355/0.2952998)</f>
        <v>35.276697581345346</v>
      </c>
      <c r="G82" s="41">
        <f>AIRFLOW!G34*0.472*(0.001*3600)</f>
        <v>35.39805995008544</v>
      </c>
      <c r="H82" s="40">
        <f>AIRFLOW!H34</f>
        <v>1550.0553956220638</v>
      </c>
      <c r="I82" s="42">
        <f>AIRFLOW!I34</f>
        <v>346.26033359112813</v>
      </c>
      <c r="J82" s="43">
        <f>AIRFLOW!J34</f>
        <v>0.4641559431516464</v>
      </c>
      <c r="K82" s="41">
        <f>AIRFLOW!K34</f>
        <v>22.33922082642927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40.08216192493188</v>
      </c>
      <c r="C83" s="102">
        <f>AIRFLOW!C35</f>
        <v>1342.64</v>
      </c>
      <c r="D83" s="103">
        <f>AIRFLOW!D35</f>
        <v>5.775006666666667</v>
      </c>
      <c r="E83" s="107">
        <f>AIRFLOW!E35</f>
        <v>25100</v>
      </c>
      <c r="F83" s="41">
        <f>AIRFLOW!F35*(0.07355/0.2952998)</f>
        <v>41.758982459125576</v>
      </c>
      <c r="G83" s="41">
        <f>AIRFLOW!G35*0.472*(0.001*3600)</f>
        <v>17.5189061995843</v>
      </c>
      <c r="H83" s="40">
        <f>AIRFLOW!H35</f>
        <v>1384.7455357301487</v>
      </c>
      <c r="I83" s="42">
        <f>AIRFLOW!I35</f>
        <v>202.85858072201833</v>
      </c>
      <c r="J83" s="43">
        <f>AIRFLOW!J35</f>
        <v>0.2719283923887645</v>
      </c>
      <c r="K83" s="41">
        <f>AIRFLOW!K35</f>
        <v>14.650163341286754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47.48357674697601</v>
      </c>
      <c r="C84" s="102">
        <f>AIRFLOW!C36</f>
        <v>1145.95</v>
      </c>
      <c r="D84" s="103">
        <f>AIRFLOW!D36</f>
        <v>4.893786666666666</v>
      </c>
      <c r="E84" s="107">
        <f>AIRFLOW!E36</f>
        <v>27484</v>
      </c>
      <c r="F84" s="41">
        <f>AIRFLOW!F36*(0.07355/0.2952998)</f>
        <v>49.47003238465871</v>
      </c>
      <c r="G84" s="41">
        <f>AIRFLOW!G36*0.472*(0.001*3600)</f>
        <v>0</v>
      </c>
      <c r="H84" s="40">
        <f>AIRFLOW!H36</f>
        <v>1181.8872867410207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405.9368166755016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-1060292040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