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<sst xmlns="http://schemas.openxmlformats.org/spreadsheetml/2006/main" count="78" uniqueCount="30">
  <si>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</si>
  <si>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</si>
  <si>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</si>
  <si>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</si>
  <si>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</si>
  <si>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</si>
  <si>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</si>
  <si>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</si>
  <si>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</si>
  <si>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</si>
  <si>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</si>
  <si>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</si>
  <si>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</si>
  <si>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</si>
  <si>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</si>
  <si>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</si>
  <si>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</si>
  <si>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</si>
  <si>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</si>
  <si>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</si>
  <si>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</si>
  <si>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</si>
  <si>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</si>
  <si>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</si>
  <si>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</si>
  <si>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170.57 inH20, 4333 mmH20 or 42.48 Pa, Maximum open watts = 1769 watts.</t>
  </si>
  <si>
    <t>LIGHTHOUSE</t>
  </si>
  <si>
    <t>VACUUM</t>
  </si>
  <si>
    <t>MOTORS</t>
  </si>
  <si>
    <t>LH-HVLP-4S-230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</si>
</sst>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59.52579710463031</c:v>
                </c:pt>
                <c:pt idx="1">
                  <c:v>59.02292532237994</c:v>
                </c:pt>
                <c:pt idx="2">
                  <c:v>58.7576419619733</c:v>
                </c:pt>
                <c:pt idx="3">
                  <c:v>55.66589560876192</c:v>
                </c:pt>
                <c:pt idx="4">
                  <c:v>52.42369934591116</c:v>
                </c:pt>
                <c:pt idx="5">
                  <c:v>47.85517646755628</c:v>
                </c:pt>
                <c:pt idx="6">
                  <c:v>40.86876482109387</c:v>
                </c:pt>
                <c:pt idx="7">
                  <c:v>31.70558528907795</c:v>
                </c:pt>
                <c:pt idx="8">
                  <c:v>20.317344949615613</c:v>
                </c:pt>
                <c:pt idx="9">
                  <c:v>10.084732756351437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1.2658915285511099</c:v>
                </c:pt>
                <c:pt idx="1">
                  <c:v>4.047725303945062</c:v>
                </c:pt>
                <c:pt idx="2">
                  <c:v>8.230906467603871</c:v>
                </c:pt>
                <c:pt idx="3">
                  <c:v>18.43620059921945</c:v>
                </c:pt>
                <c:pt idx="4">
                  <c:v>28.62586373930647</c:v>
                </c:pt>
                <c:pt idx="5">
                  <c:v>44.780238234602955</c:v>
                </c:pt>
                <c:pt idx="6">
                  <c:v>68.68117377259837</c:v>
                </c:pt>
                <c:pt idx="7">
                  <c:v>102.15698586318884</c:v>
                </c:pt>
                <c:pt idx="8">
                  <c:v>134.3768663638427</c:v>
                </c:pt>
                <c:pt idx="9">
                  <c:v>159.78929551501108</c:v>
                </c:pt>
                <c:pt idx="10">
                  <c:v>189.52429635149429</c:v>
                </c:pt>
              </c:numCache>
            </c:numRef>
          </c:yVal>
          <c:smooth val="0"/>
        </c:ser>
        <c:axId val="53378735"/>
        <c:axId val="106465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59.52579710463031</c:v>
                </c:pt>
                <c:pt idx="1">
                  <c:v>59.02292532237994</c:v>
                </c:pt>
                <c:pt idx="2">
                  <c:v>58.7576419619733</c:v>
                </c:pt>
                <c:pt idx="3">
                  <c:v>55.66589560876192</c:v>
                </c:pt>
                <c:pt idx="4">
                  <c:v>52.42369934591116</c:v>
                </c:pt>
                <c:pt idx="5">
                  <c:v>47.85517646755628</c:v>
                </c:pt>
                <c:pt idx="6">
                  <c:v>40.86876482109387</c:v>
                </c:pt>
                <c:pt idx="7">
                  <c:v>31.70558528907795</c:v>
                </c:pt>
                <c:pt idx="8">
                  <c:v>20.317344949615613</c:v>
                </c:pt>
                <c:pt idx="9">
                  <c:v>10.084732756351437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8.842999700954323</c:v>
                </c:pt>
                <c:pt idx="1">
                  <c:v>28.037013365343284</c:v>
                </c:pt>
                <c:pt idx="2">
                  <c:v>56.755907822208314</c:v>
                </c:pt>
                <c:pt idx="3">
                  <c:v>120.43667308775166</c:v>
                </c:pt>
                <c:pt idx="4">
                  <c:v>176.11021621899317</c:v>
                </c:pt>
                <c:pt idx="5">
                  <c:v>251.4856986065487</c:v>
                </c:pt>
                <c:pt idx="6">
                  <c:v>329.40340832082444</c:v>
                </c:pt>
                <c:pt idx="7">
                  <c:v>380.1046506611744</c:v>
                </c:pt>
                <c:pt idx="8">
                  <c:v>320.40067622415773</c:v>
                </c:pt>
                <c:pt idx="9">
                  <c:v>189.10901646813136</c:v>
                </c:pt>
                <c:pt idx="10">
                  <c:v>0</c:v>
                </c:pt>
              </c:numCache>
            </c:numRef>
          </c:yVal>
          <c:smooth val="0"/>
        </c:ser>
        <c:axId val="28710249"/>
        <c:axId val="57065650"/>
      </c:scatterChart>
      <c:valAx>
        <c:axId val="5337873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646568"/>
        <c:crosses val="autoZero"/>
        <c:crossBetween val="midCat"/>
        <c:dispUnits/>
        <c:majorUnit val="10"/>
      </c:valAx>
      <c:valAx>
        <c:axId val="10646568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378735"/>
        <c:crosses val="autoZero"/>
        <c:crossBetween val="midCat"/>
        <c:dispUnits/>
      </c:valAx>
      <c:valAx>
        <c:axId val="28710249"/>
        <c:scaling>
          <c:orientation val="minMax"/>
        </c:scaling>
        <c:axPos val="b"/>
        <c:delete val="1"/>
        <c:majorTickMark val="in"/>
        <c:minorTickMark val="none"/>
        <c:tickLblPos val="nextTo"/>
        <c:crossAx val="57065650"/>
        <c:crosses val="max"/>
        <c:crossBetween val="midCat"/>
        <c:dispUnits/>
      </c:valAx>
      <c:valAx>
        <c:axId val="5706565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1024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828803"/>
        <c:axId val="58914908"/>
      </c:scatterChart>
      <c:valAx>
        <c:axId val="4382880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914908"/>
        <c:crosses val="autoZero"/>
        <c:crossBetween val="midCat"/>
        <c:dispUnits/>
      </c:val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828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28.096176233385503</c:v>
                </c:pt>
                <c:pt idx="1">
                  <c:v>27.85882075216333</c:v>
                </c:pt>
                <c:pt idx="2">
                  <c:v>27.733607006051397</c:v>
                </c:pt>
                <c:pt idx="3">
                  <c:v>26.274302727335627</c:v>
                </c:pt>
                <c:pt idx="4">
                  <c:v>24.743986091270067</c:v>
                </c:pt>
                <c:pt idx="5">
                  <c:v>22.58764329268656</c:v>
                </c:pt>
                <c:pt idx="6">
                  <c:v>19.290056995556306</c:v>
                </c:pt>
                <c:pt idx="7">
                  <c:v>14.96503625644479</c:v>
                </c:pt>
                <c:pt idx="8">
                  <c:v>9.589786816218568</c:v>
                </c:pt>
                <c:pt idx="9">
                  <c:v>4.759993860997878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32.15364482519819</c:v>
                </c:pt>
                <c:pt idx="1">
                  <c:v>102.81222272020456</c:v>
                </c:pt>
                <c:pt idx="2">
                  <c:v>209.06502427713832</c:v>
                </c:pt>
                <c:pt idx="3">
                  <c:v>468.279495220174</c:v>
                </c:pt>
                <c:pt idx="4">
                  <c:v>727.0969389783843</c:v>
                </c:pt>
                <c:pt idx="5">
                  <c:v>1137.418051158915</c:v>
                </c:pt>
                <c:pt idx="6">
                  <c:v>1744.5018138239984</c:v>
                </c:pt>
                <c:pt idx="7">
                  <c:v>2594.787440924996</c:v>
                </c:pt>
                <c:pt idx="8">
                  <c:v>3413.1724056416047</c:v>
                </c:pt>
                <c:pt idx="9">
                  <c:v>4058.648106081281</c:v>
                </c:pt>
                <c:pt idx="10">
                  <c:v>4813.917127327954</c:v>
                </c:pt>
              </c:numCache>
            </c:numRef>
          </c:yVal>
          <c:smooth val="0"/>
        </c:ser>
        <c:axId val="60472125"/>
        <c:axId val="73782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28.096176233385503</c:v>
                </c:pt>
                <c:pt idx="1">
                  <c:v>27.85882075216333</c:v>
                </c:pt>
                <c:pt idx="2">
                  <c:v>27.733607006051397</c:v>
                </c:pt>
                <c:pt idx="3">
                  <c:v>26.274302727335627</c:v>
                </c:pt>
                <c:pt idx="4">
                  <c:v>24.743986091270067</c:v>
                </c:pt>
                <c:pt idx="5">
                  <c:v>22.58764329268656</c:v>
                </c:pt>
                <c:pt idx="6">
                  <c:v>19.290056995556306</c:v>
                </c:pt>
                <c:pt idx="7">
                  <c:v>14.96503625644479</c:v>
                </c:pt>
                <c:pt idx="8">
                  <c:v>9.589786816218568</c:v>
                </c:pt>
                <c:pt idx="9">
                  <c:v>4.759993860997878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8.842999700954323</c:v>
                </c:pt>
                <c:pt idx="1">
                  <c:v>28.037013365343284</c:v>
                </c:pt>
                <c:pt idx="2">
                  <c:v>56.755907822208314</c:v>
                </c:pt>
                <c:pt idx="3">
                  <c:v>120.43667308775166</c:v>
                </c:pt>
                <c:pt idx="4">
                  <c:v>176.11021621899317</c:v>
                </c:pt>
                <c:pt idx="5">
                  <c:v>251.4856986065487</c:v>
                </c:pt>
                <c:pt idx="6">
                  <c:v>329.40340832082444</c:v>
                </c:pt>
                <c:pt idx="7">
                  <c:v>380.1046506611744</c:v>
                </c:pt>
                <c:pt idx="8">
                  <c:v>320.40067622415773</c:v>
                </c:pt>
                <c:pt idx="9">
                  <c:v>189.10901646813136</c:v>
                </c:pt>
                <c:pt idx="10">
                  <c:v>0</c:v>
                </c:pt>
              </c:numCache>
            </c:numRef>
          </c:yVal>
          <c:smooth val="0"/>
        </c:ser>
        <c:axId val="66403927"/>
        <c:axId val="60764432"/>
      </c:scatterChart>
      <c:valAx>
        <c:axId val="6047212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378214"/>
        <c:crosses val="autoZero"/>
        <c:crossBetween val="midCat"/>
        <c:dispUnits/>
        <c:majorUnit val="5"/>
      </c:valAx>
      <c:valAx>
        <c:axId val="737821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0472125"/>
        <c:crosses val="autoZero"/>
        <c:crossBetween val="midCat"/>
        <c:dispUnits/>
      </c:valAx>
      <c:valAx>
        <c:axId val="66403927"/>
        <c:scaling>
          <c:orientation val="minMax"/>
        </c:scaling>
        <c:axPos val="b"/>
        <c:delete val="1"/>
        <c:majorTickMark val="in"/>
        <c:minorTickMark val="none"/>
        <c:tickLblPos val="nextTo"/>
        <c:crossAx val="60764432"/>
        <c:crosses val="max"/>
        <c:crossBetween val="midCat"/>
        <c:dispUnits/>
      </c:valAx>
      <c:valAx>
        <c:axId val="6076443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40392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3" sqref="L2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1.21506</v>
      </c>
      <c r="C26" s="85">
        <v>1517.5666666666666</v>
      </c>
      <c r="D26" s="86">
        <v>6.88805</v>
      </c>
      <c r="E26" s="87">
        <v>21976</v>
      </c>
      <c r="F26" s="45">
        <v>1.2658915285511099</v>
      </c>
      <c r="G26" s="45">
        <v>59.52579710463031</v>
      </c>
      <c r="H26" s="46">
        <v>1565.1579476550298</v>
      </c>
      <c r="I26" s="47">
        <v>8.842999700954323</v>
      </c>
      <c r="J26" s="48">
        <v>0.011853886998598288</v>
      </c>
      <c r="K26" s="47">
        <v>0.5650140871671807</v>
      </c>
      <c r="L26" s="20"/>
      <c r="M26" s="20"/>
    </row>
    <row r="27" spans="1:13" ht="15" customHeight="1">
      <c r="A27" s="44">
        <v>1.5</v>
      </c>
      <c r="B27" s="84">
        <v>3.88519</v>
      </c>
      <c r="C27" s="85">
        <v>1526.09</v>
      </c>
      <c r="D27" s="86">
        <v>6.933613333333334</v>
      </c>
      <c r="E27" s="87">
        <v>21959</v>
      </c>
      <c r="F27" s="45">
        <v>4.047725303945062</v>
      </c>
      <c r="G27" s="45">
        <v>59.02292532237994</v>
      </c>
      <c r="H27" s="46">
        <v>1573.9485749139178</v>
      </c>
      <c r="I27" s="47">
        <v>28.037013365343284</v>
      </c>
      <c r="J27" s="48">
        <v>0.037583127835580814</v>
      </c>
      <c r="K27" s="47">
        <v>1.781391102583344</v>
      </c>
      <c r="L27" s="20"/>
      <c r="M27" s="20"/>
    </row>
    <row r="28" spans="1:13" ht="15" customHeight="1">
      <c r="A28" s="44">
        <v>1.25</v>
      </c>
      <c r="B28" s="84">
        <v>7.9003966666666665</v>
      </c>
      <c r="C28" s="85">
        <v>1527.1533333333334</v>
      </c>
      <c r="D28" s="86">
        <v>6.93762</v>
      </c>
      <c r="E28" s="87">
        <v>21963</v>
      </c>
      <c r="F28" s="45">
        <v>8.230906467603871</v>
      </c>
      <c r="G28" s="45">
        <v>58.7576419619733</v>
      </c>
      <c r="H28" s="46">
        <v>1575.0452546540764</v>
      </c>
      <c r="I28" s="47">
        <v>56.755907822208314</v>
      </c>
      <c r="J28" s="48">
        <v>0.07608030539170017</v>
      </c>
      <c r="K28" s="47">
        <v>3.6034941230105146</v>
      </c>
      <c r="L28" s="20"/>
      <c r="M28" s="20"/>
    </row>
    <row r="29" spans="1:14" ht="15" customHeight="1">
      <c r="A29" s="44">
        <v>1</v>
      </c>
      <c r="B29" s="84">
        <v>17.695899999999998</v>
      </c>
      <c r="C29" s="85">
        <v>1528.6166666666668</v>
      </c>
      <c r="D29" s="86">
        <v>6.931109999999999</v>
      </c>
      <c r="E29" s="87">
        <v>21954</v>
      </c>
      <c r="F29" s="45">
        <v>18.43620059921945</v>
      </c>
      <c r="G29" s="45">
        <v>55.66589560876192</v>
      </c>
      <c r="H29" s="46">
        <v>1576.554478497116</v>
      </c>
      <c r="I29" s="47">
        <v>120.43667308775166</v>
      </c>
      <c r="J29" s="48">
        <v>0.16144326151173147</v>
      </c>
      <c r="K29" s="47">
        <v>7.639254939153848</v>
      </c>
      <c r="L29" s="20"/>
      <c r="M29" s="20"/>
      <c r="N29" s="10"/>
    </row>
    <row r="30" spans="1:13" ht="15" customHeight="1">
      <c r="A30" s="44">
        <v>0.875</v>
      </c>
      <c r="B30" s="84">
        <v>27.4764</v>
      </c>
      <c r="C30" s="85">
        <v>1528.216666666667</v>
      </c>
      <c r="D30" s="86">
        <v>6.932613333333333</v>
      </c>
      <c r="E30" s="87">
        <v>21906</v>
      </c>
      <c r="F30" s="45">
        <v>28.62586373930647</v>
      </c>
      <c r="G30" s="45">
        <v>52.42369934591116</v>
      </c>
      <c r="H30" s="46">
        <v>1576.141934394235</v>
      </c>
      <c r="I30" s="47">
        <v>176.11021621899317</v>
      </c>
      <c r="J30" s="48">
        <v>0.2360726758967737</v>
      </c>
      <c r="K30" s="47">
        <v>11.173638211799018</v>
      </c>
      <c r="L30" s="20"/>
      <c r="M30" s="20"/>
    </row>
    <row r="31" spans="1:13" ht="15" customHeight="1">
      <c r="A31" s="44">
        <v>0.75</v>
      </c>
      <c r="B31" s="84">
        <v>42.9821</v>
      </c>
      <c r="C31" s="85">
        <v>1525.9533333333331</v>
      </c>
      <c r="D31" s="86">
        <v>6.91759</v>
      </c>
      <c r="E31" s="87">
        <v>21877</v>
      </c>
      <c r="F31" s="45">
        <v>44.780238234602955</v>
      </c>
      <c r="G31" s="45">
        <v>47.85517646755628</v>
      </c>
      <c r="H31" s="46">
        <v>1573.8076223454336</v>
      </c>
      <c r="I31" s="47">
        <v>251.4856986065487</v>
      </c>
      <c r="J31" s="48">
        <v>0.33711219652352375</v>
      </c>
      <c r="K31" s="47">
        <v>15.979573849193272</v>
      </c>
      <c r="L31" s="20"/>
      <c r="M31" s="20"/>
    </row>
    <row r="32" spans="1:13" ht="15" customHeight="1">
      <c r="A32" s="44">
        <v>0.625</v>
      </c>
      <c r="B32" s="84">
        <v>65.9233</v>
      </c>
      <c r="C32" s="85">
        <v>1520.4333333333334</v>
      </c>
      <c r="D32" s="86">
        <v>6.893560000000001</v>
      </c>
      <c r="E32" s="87">
        <v>21917</v>
      </c>
      <c r="F32" s="45">
        <v>68.68117377259837</v>
      </c>
      <c r="G32" s="45">
        <v>40.86876482109387</v>
      </c>
      <c r="H32" s="46">
        <v>1568.1145137256765</v>
      </c>
      <c r="I32" s="47">
        <v>329.40340832082444</v>
      </c>
      <c r="J32" s="48">
        <v>0.44155952858019365</v>
      </c>
      <c r="K32" s="47">
        <v>21.00662700175948</v>
      </c>
      <c r="L32" s="20"/>
      <c r="M32" s="20"/>
    </row>
    <row r="33" spans="1:14" ht="15" customHeight="1">
      <c r="A33" s="44">
        <v>0.5</v>
      </c>
      <c r="B33" s="84">
        <v>98.05490000000002</v>
      </c>
      <c r="C33" s="85">
        <v>1483.0866666666668</v>
      </c>
      <c r="D33" s="86">
        <v>6.710306666666667</v>
      </c>
      <c r="E33" s="87">
        <v>22218</v>
      </c>
      <c r="F33" s="45">
        <v>102.15698586318884</v>
      </c>
      <c r="G33" s="45">
        <v>31.70558528907795</v>
      </c>
      <c r="H33" s="46">
        <v>1529.5966459866934</v>
      </c>
      <c r="I33" s="47">
        <v>380.1046506611744</v>
      </c>
      <c r="J33" s="48">
        <v>0.509523660403719</v>
      </c>
      <c r="K33" s="47">
        <v>24.850635521228167</v>
      </c>
      <c r="L33" s="20"/>
      <c r="M33" s="20"/>
      <c r="N33" s="17"/>
    </row>
    <row r="34" spans="1:13" ht="15" customHeight="1">
      <c r="A34" s="44">
        <v>0.375</v>
      </c>
      <c r="B34" s="84">
        <v>128.98100000000002</v>
      </c>
      <c r="C34" s="85">
        <v>1389.7</v>
      </c>
      <c r="D34" s="86">
        <v>6.2732</v>
      </c>
      <c r="E34" s="87">
        <v>22971</v>
      </c>
      <c r="F34" s="45">
        <v>134.3768663638427</v>
      </c>
      <c r="G34" s="45">
        <v>20.317344949615613</v>
      </c>
      <c r="H34" s="46">
        <v>1433.2813494340908</v>
      </c>
      <c r="I34" s="47">
        <v>320.40067622415773</v>
      </c>
      <c r="J34" s="48">
        <v>0.4294915230886833</v>
      </c>
      <c r="K34" s="47">
        <v>22.355437345891072</v>
      </c>
      <c r="L34" s="20"/>
      <c r="M34" s="20"/>
    </row>
    <row r="35" spans="1:13" ht="15" customHeight="1">
      <c r="A35" s="44">
        <v>0.25</v>
      </c>
      <c r="B35" s="84">
        <v>153.37300000000002</v>
      </c>
      <c r="C35" s="85">
        <v>1243.33</v>
      </c>
      <c r="D35" s="86">
        <v>5.580236666666667</v>
      </c>
      <c r="E35" s="87">
        <v>24236</v>
      </c>
      <c r="F35" s="45">
        <v>159.78929551501108</v>
      </c>
      <c r="G35" s="45">
        <v>10.084732756351437</v>
      </c>
      <c r="H35" s="46">
        <v>1282.3211485873844</v>
      </c>
      <c r="I35" s="47">
        <v>189.10901646813136</v>
      </c>
      <c r="J35" s="48">
        <v>0.25349734111009564</v>
      </c>
      <c r="K35" s="47">
        <v>14.748772603643358</v>
      </c>
      <c r="L35" s="20"/>
      <c r="M35" s="20"/>
    </row>
    <row r="36" spans="1:14" ht="15" customHeight="1">
      <c r="A36" s="44">
        <v>0</v>
      </c>
      <c r="B36" s="84">
        <v>181.914</v>
      </c>
      <c r="C36" s="85">
        <v>1071.73</v>
      </c>
      <c r="D36" s="86">
        <v>4.772616666666667</v>
      </c>
      <c r="E36" s="87">
        <v>26619.333333333332</v>
      </c>
      <c r="F36" s="45">
        <v>189.52429635149429</v>
      </c>
      <c r="G36" s="45">
        <v>0</v>
      </c>
      <c r="H36" s="46">
        <v>1105.339728451463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374.68394552704876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30.862524</v>
      </c>
      <c r="C58" s="102">
        <f>AIRFLOW!C26</f>
        <v>1517.5666666666666</v>
      </c>
      <c r="D58" s="103">
        <f>AIRFLOW!D26</f>
        <v>6.88805</v>
      </c>
      <c r="E58" s="104">
        <f>AIRFLOW!E26</f>
        <v>21976</v>
      </c>
      <c r="F58" s="35">
        <f>25.4*AIRFLOW!F26</f>
        <v>32.15364482519819</v>
      </c>
      <c r="G58" s="36">
        <f>AIRFLOW!G26*0.472</f>
        <v>28.096176233385503</v>
      </c>
      <c r="H58" s="35">
        <f>AIRFLOW!H26</f>
        <v>1565.1579476550298</v>
      </c>
      <c r="I58" s="36">
        <f>AIRFLOW!I26</f>
        <v>8.842999700954323</v>
      </c>
      <c r="J58" s="37">
        <f>AIRFLOW!J26</f>
        <v>0.011853886998598288</v>
      </c>
      <c r="K58" s="38">
        <f>AIRFLOW!K26</f>
        <v>0.5650140871671807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98.683826</v>
      </c>
      <c r="C59" s="102">
        <f>AIRFLOW!C27</f>
        <v>1526.09</v>
      </c>
      <c r="D59" s="103">
        <f>AIRFLOW!D27</f>
        <v>6.933613333333334</v>
      </c>
      <c r="E59" s="104">
        <f>AIRFLOW!E27</f>
        <v>21959</v>
      </c>
      <c r="F59" s="35">
        <f>25.4*AIRFLOW!F27</f>
        <v>102.81222272020456</v>
      </c>
      <c r="G59" s="36">
        <f>AIRFLOW!G27*0.472</f>
        <v>27.85882075216333</v>
      </c>
      <c r="H59" s="35">
        <f>AIRFLOW!H27</f>
        <v>1573.9485749139178</v>
      </c>
      <c r="I59" s="36">
        <f>AIRFLOW!I27</f>
        <v>28.037013365343284</v>
      </c>
      <c r="J59" s="37">
        <f>AIRFLOW!J27</f>
        <v>0.037583127835580814</v>
      </c>
      <c r="K59" s="38">
        <f>AIRFLOW!K27</f>
        <v>1.781391102583344</v>
      </c>
      <c r="L59" s="2"/>
      <c r="M59" s="2"/>
    </row>
    <row r="60" spans="1:13" ht="15.75">
      <c r="A60" s="34">
        <f>AIRFLOW!A28*25.4</f>
        <v>31.75</v>
      </c>
      <c r="B60" s="101">
        <f>AIRFLOW!B28*25.4</f>
        <v>200.67007533333333</v>
      </c>
      <c r="C60" s="102">
        <f>AIRFLOW!C28</f>
        <v>1527.1533333333334</v>
      </c>
      <c r="D60" s="103">
        <f>AIRFLOW!D28</f>
        <v>6.93762</v>
      </c>
      <c r="E60" s="104">
        <f>AIRFLOW!E28</f>
        <v>21963</v>
      </c>
      <c r="F60" s="35">
        <f>25.4*AIRFLOW!F28</f>
        <v>209.06502427713832</v>
      </c>
      <c r="G60" s="36">
        <f>AIRFLOW!G28*0.472</f>
        <v>27.733607006051397</v>
      </c>
      <c r="H60" s="35">
        <f>AIRFLOW!H28</f>
        <v>1575.0452546540764</v>
      </c>
      <c r="I60" s="36">
        <f>AIRFLOW!I28</f>
        <v>56.755907822208314</v>
      </c>
      <c r="J60" s="37">
        <f>AIRFLOW!J28</f>
        <v>0.07608030539170017</v>
      </c>
      <c r="K60" s="38">
        <f>AIRFLOW!K28</f>
        <v>3.6034941230105146</v>
      </c>
      <c r="L60" s="2"/>
      <c r="M60" s="2"/>
    </row>
    <row r="61" spans="1:13" ht="15.75">
      <c r="A61" s="34">
        <f>AIRFLOW!A29*25.4</f>
        <v>25.4</v>
      </c>
      <c r="B61" s="101">
        <f>AIRFLOW!B29*25.4</f>
        <v>449.47585999999995</v>
      </c>
      <c r="C61" s="102">
        <f>AIRFLOW!C29</f>
        <v>1528.6166666666668</v>
      </c>
      <c r="D61" s="103">
        <f>AIRFLOW!D29</f>
        <v>6.931109999999999</v>
      </c>
      <c r="E61" s="104">
        <f>AIRFLOW!E29</f>
        <v>21954</v>
      </c>
      <c r="F61" s="35">
        <f>25.4*AIRFLOW!F29</f>
        <v>468.279495220174</v>
      </c>
      <c r="G61" s="36">
        <f>AIRFLOW!G29*0.472</f>
        <v>26.274302727335627</v>
      </c>
      <c r="H61" s="35">
        <f>AIRFLOW!H29</f>
        <v>1576.554478497116</v>
      </c>
      <c r="I61" s="36">
        <f>AIRFLOW!I29</f>
        <v>120.43667308775166</v>
      </c>
      <c r="J61" s="37">
        <f>AIRFLOW!J29</f>
        <v>0.16144326151173147</v>
      </c>
      <c r="K61" s="38">
        <f>AIRFLOW!K29</f>
        <v>7.639254939153848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697.90056</v>
      </c>
      <c r="C62" s="102">
        <f>AIRFLOW!C30</f>
        <v>1528.216666666667</v>
      </c>
      <c r="D62" s="103">
        <f>AIRFLOW!D30</f>
        <v>6.932613333333333</v>
      </c>
      <c r="E62" s="104">
        <f>AIRFLOW!E30</f>
        <v>21906</v>
      </c>
      <c r="F62" s="35">
        <f>25.4*AIRFLOW!F30</f>
        <v>727.0969389783843</v>
      </c>
      <c r="G62" s="36">
        <f>AIRFLOW!G30*0.472</f>
        <v>24.743986091270067</v>
      </c>
      <c r="H62" s="35">
        <f>AIRFLOW!H30</f>
        <v>1576.141934394235</v>
      </c>
      <c r="I62" s="36">
        <f>AIRFLOW!I30</f>
        <v>176.11021621899317</v>
      </c>
      <c r="J62" s="37">
        <f>AIRFLOW!J30</f>
        <v>0.2360726758967737</v>
      </c>
      <c r="K62" s="38">
        <f>AIRFLOW!K30</f>
        <v>11.173638211799018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1091.74534</v>
      </c>
      <c r="C63" s="102">
        <f>AIRFLOW!C31</f>
        <v>1525.9533333333331</v>
      </c>
      <c r="D63" s="103">
        <f>AIRFLOW!D31</f>
        <v>6.91759</v>
      </c>
      <c r="E63" s="104">
        <f>AIRFLOW!E31</f>
        <v>21877</v>
      </c>
      <c r="F63" s="35">
        <f>25.4*AIRFLOW!F31</f>
        <v>1137.418051158915</v>
      </c>
      <c r="G63" s="36">
        <f>AIRFLOW!G31*0.472</f>
        <v>22.58764329268656</v>
      </c>
      <c r="H63" s="35">
        <f>AIRFLOW!H31</f>
        <v>1573.8076223454336</v>
      </c>
      <c r="I63" s="36">
        <f>AIRFLOW!I31</f>
        <v>251.4856986065487</v>
      </c>
      <c r="J63" s="37">
        <f>AIRFLOW!J31</f>
        <v>0.33711219652352375</v>
      </c>
      <c r="K63" s="38">
        <f>AIRFLOW!K31</f>
        <v>15.979573849193272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1674.4518199999998</v>
      </c>
      <c r="C64" s="102">
        <f>AIRFLOW!C32</f>
        <v>1520.4333333333334</v>
      </c>
      <c r="D64" s="103">
        <f>AIRFLOW!D32</f>
        <v>6.893560000000001</v>
      </c>
      <c r="E64" s="104">
        <f>AIRFLOW!E32</f>
        <v>21917</v>
      </c>
      <c r="F64" s="35">
        <f>25.4*AIRFLOW!F32</f>
        <v>1744.5018138239984</v>
      </c>
      <c r="G64" s="36">
        <f>AIRFLOW!G32*0.472</f>
        <v>19.290056995556306</v>
      </c>
      <c r="H64" s="35">
        <f>AIRFLOW!H32</f>
        <v>1568.1145137256765</v>
      </c>
      <c r="I64" s="36">
        <f>AIRFLOW!I32</f>
        <v>329.40340832082444</v>
      </c>
      <c r="J64" s="37">
        <f>AIRFLOW!J32</f>
        <v>0.44155952858019365</v>
      </c>
      <c r="K64" s="38">
        <f>AIRFLOW!K32</f>
        <v>21.00662700175948</v>
      </c>
      <c r="L64" s="2"/>
      <c r="M64" s="2"/>
    </row>
    <row r="65" spans="1:13" ht="15.75">
      <c r="A65" s="34">
        <f>AIRFLOW!A33*25.4</f>
        <v>12.7</v>
      </c>
      <c r="B65" s="101">
        <f>AIRFLOW!B33*25.4</f>
        <v>2490.5944600000003</v>
      </c>
      <c r="C65" s="102">
        <f>AIRFLOW!C33</f>
        <v>1483.0866666666668</v>
      </c>
      <c r="D65" s="103">
        <f>AIRFLOW!D33</f>
        <v>6.710306666666667</v>
      </c>
      <c r="E65" s="104">
        <f>AIRFLOW!E33</f>
        <v>22218</v>
      </c>
      <c r="F65" s="35">
        <f>25.4*AIRFLOW!F33</f>
        <v>2594.787440924996</v>
      </c>
      <c r="G65" s="36">
        <f>AIRFLOW!G33*0.472</f>
        <v>14.96503625644479</v>
      </c>
      <c r="H65" s="35">
        <f>AIRFLOW!H33</f>
        <v>1529.5966459866934</v>
      </c>
      <c r="I65" s="36">
        <f>AIRFLOW!I33</f>
        <v>380.1046506611744</v>
      </c>
      <c r="J65" s="37">
        <f>AIRFLOW!J33</f>
        <v>0.509523660403719</v>
      </c>
      <c r="K65" s="38">
        <f>AIRFLOW!K33</f>
        <v>24.850635521228167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3276.1174000000005</v>
      </c>
      <c r="C66" s="102">
        <f>AIRFLOW!C34</f>
        <v>1389.7</v>
      </c>
      <c r="D66" s="103">
        <f>AIRFLOW!D34</f>
        <v>6.2732</v>
      </c>
      <c r="E66" s="104">
        <f>AIRFLOW!E34</f>
        <v>22971</v>
      </c>
      <c r="F66" s="35">
        <f>25.4*AIRFLOW!F34</f>
        <v>3413.1724056416047</v>
      </c>
      <c r="G66" s="36">
        <f>AIRFLOW!G34*0.472</f>
        <v>9.589786816218568</v>
      </c>
      <c r="H66" s="35">
        <f>AIRFLOW!H34</f>
        <v>1433.2813494340908</v>
      </c>
      <c r="I66" s="36">
        <f>AIRFLOW!I34</f>
        <v>320.40067622415773</v>
      </c>
      <c r="J66" s="37">
        <f>AIRFLOW!J34</f>
        <v>0.4294915230886833</v>
      </c>
      <c r="K66" s="38">
        <f>AIRFLOW!K34</f>
        <v>22.355437345891072</v>
      </c>
      <c r="L66" s="2"/>
      <c r="M66" s="2"/>
    </row>
    <row r="67" spans="1:13" ht="15.75">
      <c r="A67" s="34">
        <f>AIRFLOW!A35*25.4</f>
        <v>6.35</v>
      </c>
      <c r="B67" s="101">
        <f>AIRFLOW!B35*25.4</f>
        <v>3895.6742000000004</v>
      </c>
      <c r="C67" s="102">
        <f>AIRFLOW!C35</f>
        <v>1243.33</v>
      </c>
      <c r="D67" s="103">
        <f>AIRFLOW!D35</f>
        <v>5.580236666666667</v>
      </c>
      <c r="E67" s="104">
        <f>AIRFLOW!E35</f>
        <v>24236</v>
      </c>
      <c r="F67" s="35">
        <f>25.4*AIRFLOW!F35</f>
        <v>4058.648106081281</v>
      </c>
      <c r="G67" s="36">
        <f>AIRFLOW!G35*0.472</f>
        <v>4.759993860997878</v>
      </c>
      <c r="H67" s="35">
        <f>AIRFLOW!H35</f>
        <v>1282.3211485873844</v>
      </c>
      <c r="I67" s="36">
        <f>AIRFLOW!I35</f>
        <v>189.10901646813136</v>
      </c>
      <c r="J67" s="37">
        <f>AIRFLOW!J35</f>
        <v>0.25349734111009564</v>
      </c>
      <c r="K67" s="38">
        <f>AIRFLOW!K35</f>
        <v>14.748772603643358</v>
      </c>
      <c r="L67" s="2"/>
      <c r="M67" s="2"/>
    </row>
    <row r="68" spans="1:13" ht="15.75">
      <c r="A68" s="34">
        <f>AIRFLOW!A36*25.4</f>
        <v>0</v>
      </c>
      <c r="B68" s="101">
        <f>AIRFLOW!B36*25.4</f>
        <v>4620.615599999999</v>
      </c>
      <c r="C68" s="102">
        <f>AIRFLOW!C36</f>
        <v>1071.73</v>
      </c>
      <c r="D68" s="103">
        <f>AIRFLOW!D36</f>
        <v>4.772616666666667</v>
      </c>
      <c r="E68" s="104">
        <f>AIRFLOW!E36</f>
        <v>26619.333333333332</v>
      </c>
      <c r="F68" s="35">
        <f>25.4*AIRFLOW!F36</f>
        <v>4813.917127327954</v>
      </c>
      <c r="G68" s="36">
        <f>AIRFLOW!G36*0.472</f>
        <v>0</v>
      </c>
      <c r="H68" s="35">
        <f>AIRFLOW!H36</f>
        <v>1105.339728451463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374.68394552704876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0.30263367262693713</v>
      </c>
      <c r="C74" s="102">
        <f>AIRFLOW!C26</f>
        <v>1517.5666666666666</v>
      </c>
      <c r="D74" s="103">
        <f>AIRFLOW!D26</f>
        <v>6.88805</v>
      </c>
      <c r="E74" s="107">
        <f>AIRFLOW!E26</f>
        <v>21976</v>
      </c>
      <c r="F74" s="41">
        <f>AIRFLOW!F26*(0.07355/0.2952998)</f>
        <v>0.3152942261557039</v>
      </c>
      <c r="G74" s="41">
        <f>AIRFLOW!G26*0.472*(0.001*3600)</f>
        <v>101.14623444018781</v>
      </c>
      <c r="H74" s="40">
        <f>AIRFLOW!H26</f>
        <v>1565.1579476550298</v>
      </c>
      <c r="I74" s="42">
        <f>AIRFLOW!I26</f>
        <v>8.842999700954323</v>
      </c>
      <c r="J74" s="43">
        <f>AIRFLOW!J26</f>
        <v>0.011853886998598288</v>
      </c>
      <c r="K74" s="41">
        <f>AIRFLOW!K26</f>
        <v>0.5650140871671807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0.9676800475313564</v>
      </c>
      <c r="C75" s="102">
        <f>AIRFLOW!C27</f>
        <v>1526.09</v>
      </c>
      <c r="D75" s="103">
        <f>AIRFLOW!D27</f>
        <v>6.933613333333334</v>
      </c>
      <c r="E75" s="107">
        <f>AIRFLOW!E27</f>
        <v>21959</v>
      </c>
      <c r="F75" s="41">
        <f>AIRFLOW!F27*(0.07355/0.2952998)</f>
        <v>1.0081625389016833</v>
      </c>
      <c r="G75" s="41">
        <f>AIRFLOW!G27*0.472*(0.001*3600)</f>
        <v>100.29175470778799</v>
      </c>
      <c r="H75" s="40">
        <f>AIRFLOW!H27</f>
        <v>1573.9485749139178</v>
      </c>
      <c r="I75" s="42">
        <f>AIRFLOW!I27</f>
        <v>28.037013365343284</v>
      </c>
      <c r="J75" s="43">
        <f>AIRFLOW!J27</f>
        <v>0.037583127835580814</v>
      </c>
      <c r="K75" s="41">
        <f>AIRFLOW!K27</f>
        <v>1.781391102583344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1.967743204815355</v>
      </c>
      <c r="C76" s="102">
        <f>AIRFLOW!C28</f>
        <v>1527.1533333333334</v>
      </c>
      <c r="D76" s="103">
        <f>AIRFLOW!D28</f>
        <v>6.93762</v>
      </c>
      <c r="E76" s="107">
        <f>AIRFLOW!E28</f>
        <v>21963</v>
      </c>
      <c r="F76" s="41">
        <f>AIRFLOW!F28*(0.07355/0.2952998)</f>
        <v>2.0500629214522488</v>
      </c>
      <c r="G76" s="41">
        <f>AIRFLOW!G28*0.472*(0.001*3600)</f>
        <v>99.84098522178503</v>
      </c>
      <c r="H76" s="40">
        <f>AIRFLOW!H28</f>
        <v>1575.0452546540764</v>
      </c>
      <c r="I76" s="42">
        <f>AIRFLOW!I28</f>
        <v>56.755907822208314</v>
      </c>
      <c r="J76" s="43">
        <f>AIRFLOW!J28</f>
        <v>0.07608030539170017</v>
      </c>
      <c r="K76" s="41">
        <f>AIRFLOW!K28</f>
        <v>3.6034941230105146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4.407498565864251</v>
      </c>
      <c r="C77" s="102">
        <f>AIRFLOW!C29</f>
        <v>1528.6166666666668</v>
      </c>
      <c r="D77" s="103">
        <f>AIRFLOW!D29</f>
        <v>6.931109999999999</v>
      </c>
      <c r="E77" s="107">
        <f>AIRFLOW!E29</f>
        <v>21954</v>
      </c>
      <c r="F77" s="41">
        <f>AIRFLOW!F29*(0.07355/0.2952998)</f>
        <v>4.59188443091594</v>
      </c>
      <c r="G77" s="41">
        <f>AIRFLOW!G29*0.472*(0.001*3600)</f>
        <v>94.58748981840826</v>
      </c>
      <c r="H77" s="40">
        <f>AIRFLOW!H29</f>
        <v>1576.554478497116</v>
      </c>
      <c r="I77" s="42">
        <f>AIRFLOW!I29</f>
        <v>120.43667308775166</v>
      </c>
      <c r="J77" s="43">
        <f>AIRFLOW!J29</f>
        <v>0.16144326151173147</v>
      </c>
      <c r="K77" s="41">
        <f>AIRFLOW!K29</f>
        <v>7.639254939153848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6.843517062998351</v>
      </c>
      <c r="C78" s="102">
        <f>AIRFLOW!C30</f>
        <v>1528.216666666667</v>
      </c>
      <c r="D78" s="103">
        <f>AIRFLOW!D30</f>
        <v>6.932613333333333</v>
      </c>
      <c r="E78" s="107">
        <f>AIRFLOW!E30</f>
        <v>21906</v>
      </c>
      <c r="F78" s="41">
        <f>AIRFLOW!F30*(0.07355/0.2952998)</f>
        <v>7.129812746320828</v>
      </c>
      <c r="G78" s="41">
        <f>AIRFLOW!G30*0.472*(0.001*3600)</f>
        <v>89.07834992857224</v>
      </c>
      <c r="H78" s="40">
        <f>AIRFLOW!H30</f>
        <v>1576.141934394235</v>
      </c>
      <c r="I78" s="42">
        <f>AIRFLOW!I30</f>
        <v>176.11021621899317</v>
      </c>
      <c r="J78" s="43">
        <f>AIRFLOW!J30</f>
        <v>0.2360726758967737</v>
      </c>
      <c r="K78" s="41">
        <f>AIRFLOW!K30</f>
        <v>11.173638211799018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10.70550489705716</v>
      </c>
      <c r="C79" s="102">
        <f>AIRFLOW!C31</f>
        <v>1525.9533333333331</v>
      </c>
      <c r="D79" s="103">
        <f>AIRFLOW!D31</f>
        <v>6.91759</v>
      </c>
      <c r="E79" s="107">
        <f>AIRFLOW!E31</f>
        <v>21877</v>
      </c>
      <c r="F79" s="41">
        <f>AIRFLOW!F31*(0.07355/0.2952998)</f>
        <v>11.153365231385349</v>
      </c>
      <c r="G79" s="41">
        <f>AIRFLOW!G31*0.472*(0.001*3600)</f>
        <v>81.31551585367163</v>
      </c>
      <c r="H79" s="40">
        <f>AIRFLOW!H31</f>
        <v>1573.8076223454336</v>
      </c>
      <c r="I79" s="42">
        <f>AIRFLOW!I31</f>
        <v>251.4856986065487</v>
      </c>
      <c r="J79" s="43">
        <f>AIRFLOW!J31</f>
        <v>0.33711219652352375</v>
      </c>
      <c r="K79" s="41">
        <f>AIRFLOW!K31</f>
        <v>15.979573849193272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16.419444628814514</v>
      </c>
      <c r="C80" s="102">
        <f>AIRFLOW!C32</f>
        <v>1520.4333333333334</v>
      </c>
      <c r="D80" s="103">
        <f>AIRFLOW!D32</f>
        <v>6.893560000000001</v>
      </c>
      <c r="E80" s="107">
        <f>AIRFLOW!E32</f>
        <v>21917</v>
      </c>
      <c r="F80" s="41">
        <f>AIRFLOW!F32*(0.07355/0.2952998)</f>
        <v>17.10634524972455</v>
      </c>
      <c r="G80" s="41">
        <f>AIRFLOW!G32*0.472*(0.001*3600)</f>
        <v>69.4442051840027</v>
      </c>
      <c r="H80" s="40">
        <f>AIRFLOW!H32</f>
        <v>1568.1145137256765</v>
      </c>
      <c r="I80" s="42">
        <f>AIRFLOW!I32</f>
        <v>329.40340832082444</v>
      </c>
      <c r="J80" s="43">
        <f>AIRFLOW!J32</f>
        <v>0.44155952858019365</v>
      </c>
      <c r="K80" s="41">
        <f>AIRFLOW!K32</f>
        <v>21.00662700175948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24.422427292534575</v>
      </c>
      <c r="C81" s="102">
        <f>AIRFLOW!C33</f>
        <v>1483.0866666666668</v>
      </c>
      <c r="D81" s="103">
        <f>AIRFLOW!D33</f>
        <v>6.710306666666667</v>
      </c>
      <c r="E81" s="107">
        <f>AIRFLOW!E33</f>
        <v>22218</v>
      </c>
      <c r="F81" s="41">
        <f>AIRFLOW!F33*(0.07355/0.2952998)</f>
        <v>25.444129356801255</v>
      </c>
      <c r="G81" s="41">
        <f>AIRFLOW!G33*0.472*(0.001*3600)</f>
        <v>53.874130523201245</v>
      </c>
      <c r="H81" s="40">
        <f>AIRFLOW!H33</f>
        <v>1529.5966459866934</v>
      </c>
      <c r="I81" s="42">
        <f>AIRFLOW!I33</f>
        <v>380.1046506611744</v>
      </c>
      <c r="J81" s="43">
        <f>AIRFLOW!J33</f>
        <v>0.509523660403719</v>
      </c>
      <c r="K81" s="41">
        <f>AIRFLOW!K33</f>
        <v>24.850635521228167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32.12515738242966</v>
      </c>
      <c r="C82" s="102">
        <f>AIRFLOW!C34</f>
        <v>1389.7</v>
      </c>
      <c r="D82" s="103">
        <f>AIRFLOW!D34</f>
        <v>6.2732</v>
      </c>
      <c r="E82" s="107">
        <f>AIRFLOW!E34</f>
        <v>22971</v>
      </c>
      <c r="F82" s="41">
        <f>AIRFLOW!F34*(0.07355/0.2952998)</f>
        <v>33.469099948799936</v>
      </c>
      <c r="G82" s="41">
        <f>AIRFLOW!G34*0.472*(0.001*3600)</f>
        <v>34.52323253838685</v>
      </c>
      <c r="H82" s="40">
        <f>AIRFLOW!H34</f>
        <v>1433.2813494340908</v>
      </c>
      <c r="I82" s="42">
        <f>AIRFLOW!I34</f>
        <v>320.40067622415773</v>
      </c>
      <c r="J82" s="43">
        <f>AIRFLOW!J34</f>
        <v>0.4294915230886833</v>
      </c>
      <c r="K82" s="41">
        <f>AIRFLOW!K34</f>
        <v>22.355437345891072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38.20044629220881</v>
      </c>
      <c r="C83" s="102">
        <f>AIRFLOW!C35</f>
        <v>1243.33</v>
      </c>
      <c r="D83" s="103">
        <f>AIRFLOW!D35</f>
        <v>5.580236666666667</v>
      </c>
      <c r="E83" s="107">
        <f>AIRFLOW!E35</f>
        <v>24236</v>
      </c>
      <c r="F83" s="41">
        <f>AIRFLOW!F35*(0.07355/0.2952998)</f>
        <v>39.798546037379865</v>
      </c>
      <c r="G83" s="41">
        <f>AIRFLOW!G35*0.472*(0.001*3600)</f>
        <v>17.135977899592362</v>
      </c>
      <c r="H83" s="40">
        <f>AIRFLOW!H35</f>
        <v>1282.3211485873844</v>
      </c>
      <c r="I83" s="42">
        <f>AIRFLOW!I35</f>
        <v>189.10901646813136</v>
      </c>
      <c r="J83" s="43">
        <f>AIRFLOW!J35</f>
        <v>0.25349734111009564</v>
      </c>
      <c r="K83" s="41">
        <f>AIRFLOW!K35</f>
        <v>14.748772603643358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45.30912211928352</v>
      </c>
      <c r="C84" s="102">
        <f>AIRFLOW!C36</f>
        <v>1071.73</v>
      </c>
      <c r="D84" s="103">
        <f>AIRFLOW!D36</f>
        <v>4.772616666666667</v>
      </c>
      <c r="E84" s="107">
        <f>AIRFLOW!E36</f>
        <v>26619.333333333332</v>
      </c>
      <c r="F84" s="41">
        <f>AIRFLOW!F36*(0.07355/0.2952998)</f>
        <v>47.20461035412962</v>
      </c>
      <c r="G84" s="41">
        <f>AIRFLOW!G36*0.472*(0.001*3600)</f>
        <v>0</v>
      </c>
      <c r="H84" s="40">
        <f>AIRFLOW!H36</f>
        <v>1105.339728451463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374.68394552704876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-2094408283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