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<sst xmlns="http://schemas.openxmlformats.org/spreadsheetml/2006/main" count="78" uniqueCount="30">
  <si>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</si>
  <si>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</si>
  <si>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</si>
  <si>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</si>
  <si>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</si>
  <si>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</si>
  <si>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</si>
  <si>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</si>
  <si>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</si>
  <si>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</si>
  <si>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</si>
  <si>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</si>
  <si>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</si>
  <si>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</si>
  <si>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</si>
  <si>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</si>
  <si>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</si>
  <si>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</si>
  <si>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</si>
  <si>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</si>
  <si>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</si>
  <si>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</si>
  <si>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</si>
  <si>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</si>
  <si>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</si>
  <si>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145.81 inH20, 3704 mmH20 or 36.32 Pa, Maximum open watts = 1573 watts.</t>
  </si>
  <si>
    <t>LIGHTHOUSE</t>
  </si>
  <si>
    <t>VACUUM</t>
  </si>
  <si>
    <t>MOTORS</t>
  </si>
  <si>
    <t>LH-HVLP-3S-240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</si>
</sst>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8009495"/>
        <c:axId val="5075886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4176593"/>
        <c:axId val="17827290"/>
      </c:scatterChart>
      <c:valAx>
        <c:axId val="2800949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0758864"/>
        <c:crosses val="autoZero"/>
        <c:crossBetween val="midCat"/>
        <c:dispUnits/>
        <c:majorUnit val="10"/>
      </c:valAx>
      <c:valAx>
        <c:axId val="50758864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8009495"/>
        <c:crosses val="autoZero"/>
        <c:crossBetween val="midCat"/>
        <c:dispUnits/>
      </c:valAx>
      <c:valAx>
        <c:axId val="54176593"/>
        <c:scaling>
          <c:orientation val="minMax"/>
        </c:scaling>
        <c:axPos val="b"/>
        <c:delete val="1"/>
        <c:majorTickMark val="in"/>
        <c:minorTickMark val="none"/>
        <c:tickLblPos val="nextTo"/>
        <c:crossAx val="17827290"/>
        <c:crosses val="max"/>
        <c:crossBetween val="midCat"/>
        <c:dispUnits/>
      </c:valAx>
      <c:valAx>
        <c:axId val="1782729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17659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227883"/>
        <c:axId val="34724356"/>
      </c:scatterChart>
      <c:valAx>
        <c:axId val="2622788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724356"/>
        <c:crosses val="autoZero"/>
        <c:crossBetween val="midCat"/>
        <c:dispUnits/>
      </c:valAx>
      <c:valAx>
        <c:axId val="3472435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227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4083749"/>
        <c:axId val="6120942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4013887"/>
        <c:axId val="59016120"/>
      </c:scatterChart>
      <c:valAx>
        <c:axId val="4408374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1209422"/>
        <c:crosses val="autoZero"/>
        <c:crossBetween val="midCat"/>
        <c:dispUnits/>
        <c:majorUnit val="5"/>
      </c:valAx>
      <c:valAx>
        <c:axId val="6120942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4083749"/>
        <c:crosses val="autoZero"/>
        <c:crossBetween val="midCat"/>
        <c:dispUnits/>
      </c:valAx>
      <c:valAx>
        <c:axId val="14013887"/>
        <c:scaling>
          <c:orientation val="minMax"/>
        </c:scaling>
        <c:axPos val="b"/>
        <c:delete val="1"/>
        <c:majorTickMark val="in"/>
        <c:minorTickMark val="none"/>
        <c:tickLblPos val="nextTo"/>
        <c:crossAx val="59016120"/>
        <c:crosses val="max"/>
        <c:crossBetween val="midCat"/>
        <c:dispUnits/>
      </c:valAx>
      <c:valAx>
        <c:axId val="5901612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01388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6" sqref="L2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0"/>
      <c r="L5" s="110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0" t="s">
        <v>28</v>
      </c>
      <c r="K6" s="111"/>
      <c r="L6" s="111"/>
      <c r="M6" s="60"/>
      <c r="N6" s="4"/>
    </row>
    <row r="7" spans="1:14" ht="24.7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111"/>
      <c r="K7" s="111"/>
      <c r="L7" s="111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0" t="s">
        <v>29</v>
      </c>
      <c r="K8" s="111"/>
      <c r="L8" s="111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1.2800633333333336</v>
      </c>
      <c r="C26" s="85">
        <v>1351.09</v>
      </c>
      <c r="D26" s="86">
        <v>5.834086666666667</v>
      </c>
      <c r="E26" s="87">
        <v>22556</v>
      </c>
      <c r="F26" s="45">
        <v>1.3312565230087208</v>
      </c>
      <c r="G26" s="45">
        <v>61.01261336388186</v>
      </c>
      <c r="H26" s="46">
        <v>1391.5950508935682</v>
      </c>
      <c r="I26" s="47">
        <v>9.534608970848025</v>
      </c>
      <c r="J26" s="48">
        <v>0.012780977172718533</v>
      </c>
      <c r="K26" s="47">
        <v>0.6861775958021207</v>
      </c>
      <c r="L26" s="20"/>
      <c r="M26" s="20"/>
    </row>
    <row r="27" spans="1:13" ht="15" customHeight="1">
      <c r="A27" s="44">
        <v>1.5</v>
      </c>
      <c r="B27" s="84">
        <v>4.065203333333334</v>
      </c>
      <c r="C27" s="85">
        <v>1389.3</v>
      </c>
      <c r="D27" s="86">
        <v>6.004826666666666</v>
      </c>
      <c r="E27" s="87">
        <v>22823</v>
      </c>
      <c r="F27" s="45">
        <v>4.227781793236893</v>
      </c>
      <c r="G27" s="45">
        <v>60.272322220189615</v>
      </c>
      <c r="H27" s="46">
        <v>1430.9505689527969</v>
      </c>
      <c r="I27" s="47">
        <v>29.91610064045953</v>
      </c>
      <c r="J27" s="48">
        <v>0.04010201158238542</v>
      </c>
      <c r="K27" s="47">
        <v>2.0909398253702243</v>
      </c>
      <c r="L27" s="20"/>
      <c r="M27" s="20"/>
    </row>
    <row r="28" spans="1:13" ht="15" customHeight="1">
      <c r="A28" s="44">
        <v>1.25</v>
      </c>
      <c r="B28" s="84">
        <v>8.19041</v>
      </c>
      <c r="C28" s="85">
        <v>1394.6933333333334</v>
      </c>
      <c r="D28" s="86">
        <v>5.995313333333333</v>
      </c>
      <c r="E28" s="87">
        <v>22845</v>
      </c>
      <c r="F28" s="45">
        <v>8.517966615153826</v>
      </c>
      <c r="G28" s="45">
        <v>59.710247306921765</v>
      </c>
      <c r="H28" s="46">
        <v>1436.5055919153576</v>
      </c>
      <c r="I28" s="47">
        <v>59.71179507245761</v>
      </c>
      <c r="J28" s="48">
        <v>0.0800426207405598</v>
      </c>
      <c r="K28" s="47">
        <v>4.155179640546659</v>
      </c>
      <c r="L28" s="20"/>
      <c r="M28" s="20"/>
    </row>
    <row r="29" spans="1:14" ht="15" customHeight="1">
      <c r="A29" s="44">
        <v>1</v>
      </c>
      <c r="B29" s="84">
        <v>18.0509</v>
      </c>
      <c r="C29" s="85">
        <v>1400.283333333333</v>
      </c>
      <c r="D29" s="86">
        <v>6.018843333333333</v>
      </c>
      <c r="E29" s="87">
        <v>22836</v>
      </c>
      <c r="F29" s="45">
        <v>18.772804239773127</v>
      </c>
      <c r="G29" s="45">
        <v>56.13330830702095</v>
      </c>
      <c r="H29" s="46">
        <v>1442.2631775199397</v>
      </c>
      <c r="I29" s="47">
        <v>123.70682324368498</v>
      </c>
      <c r="J29" s="48">
        <v>0.1658268408092292</v>
      </c>
      <c r="K29" s="47">
        <v>8.575070696493961</v>
      </c>
      <c r="L29" s="20"/>
      <c r="M29" s="20"/>
      <c r="N29" s="10"/>
    </row>
    <row r="30" spans="1:13" ht="15" customHeight="1">
      <c r="A30" s="44">
        <v>0.875</v>
      </c>
      <c r="B30" s="84">
        <v>27.561366666666668</v>
      </c>
      <c r="C30" s="85">
        <v>1400.0166666666667</v>
      </c>
      <c r="D30" s="86">
        <v>6.016843333333334</v>
      </c>
      <c r="E30" s="87">
        <v>22818</v>
      </c>
      <c r="F30" s="45">
        <v>28.663620152676142</v>
      </c>
      <c r="G30" s="45">
        <v>52.45230593419706</v>
      </c>
      <c r="H30" s="46">
        <v>1441.9885163104188</v>
      </c>
      <c r="I30" s="47">
        <v>176.4925431499047</v>
      </c>
      <c r="J30" s="48">
        <v>0.23658517848512695</v>
      </c>
      <c r="K30" s="47">
        <v>12.23673101488349</v>
      </c>
      <c r="L30" s="20"/>
      <c r="M30" s="20"/>
    </row>
    <row r="31" spans="1:13" ht="15" customHeight="1">
      <c r="A31" s="44">
        <v>0.75</v>
      </c>
      <c r="B31" s="84">
        <v>41.877100000000006</v>
      </c>
      <c r="C31" s="85">
        <v>1404.61</v>
      </c>
      <c r="D31" s="86">
        <v>6.029863333333334</v>
      </c>
      <c r="E31" s="87">
        <v>22771</v>
      </c>
      <c r="F31" s="45">
        <v>43.55187832348543</v>
      </c>
      <c r="G31" s="45">
        <v>47.210942997894165</v>
      </c>
      <c r="H31" s="46">
        <v>1446.719555644417</v>
      </c>
      <c r="I31" s="47">
        <v>241.3753977586409</v>
      </c>
      <c r="J31" s="48">
        <v>0.3235595144217706</v>
      </c>
      <c r="K31" s="47">
        <v>16.68030290327685</v>
      </c>
      <c r="L31" s="20"/>
      <c r="M31" s="20"/>
    </row>
    <row r="32" spans="1:13" ht="15" customHeight="1">
      <c r="A32" s="44">
        <v>0.625</v>
      </c>
      <c r="B32" s="84">
        <v>63.07316666666666</v>
      </c>
      <c r="C32" s="85">
        <v>1385.5766666666668</v>
      </c>
      <c r="D32" s="86">
        <v>5.9532533333333335</v>
      </c>
      <c r="E32" s="87">
        <v>22899</v>
      </c>
      <c r="F32" s="45">
        <v>65.59563293885164</v>
      </c>
      <c r="G32" s="45">
        <v>39.96390971659924</v>
      </c>
      <c r="H32" s="46">
        <v>1427.115611814861</v>
      </c>
      <c r="I32" s="47">
        <v>307.7146581205346</v>
      </c>
      <c r="J32" s="48">
        <v>0.412486136890797</v>
      </c>
      <c r="K32" s="47">
        <v>21.557104087919594</v>
      </c>
      <c r="L32" s="20"/>
      <c r="M32" s="20"/>
    </row>
    <row r="33" spans="1:14" ht="15" customHeight="1">
      <c r="A33" s="44">
        <v>0.5</v>
      </c>
      <c r="B33" s="84">
        <v>89.07946666666665</v>
      </c>
      <c r="C33" s="85">
        <v>1349.3633333333335</v>
      </c>
      <c r="D33" s="86">
        <v>5.78652</v>
      </c>
      <c r="E33" s="87">
        <v>23261</v>
      </c>
      <c r="F33" s="45">
        <v>92.6419951092039</v>
      </c>
      <c r="G33" s="45">
        <v>30.217696692403646</v>
      </c>
      <c r="H33" s="46">
        <v>1389.8166195619203</v>
      </c>
      <c r="I33" s="47">
        <v>328.5500107851694</v>
      </c>
      <c r="J33" s="48">
        <v>0.4404155640551868</v>
      </c>
      <c r="K33" s="47">
        <v>23.640167065565276</v>
      </c>
      <c r="L33" s="20"/>
      <c r="M33" s="20"/>
      <c r="N33" s="17"/>
    </row>
    <row r="34" spans="1:13" ht="15" customHeight="1">
      <c r="A34" s="44">
        <v>0.375</v>
      </c>
      <c r="B34" s="84">
        <v>113.621</v>
      </c>
      <c r="C34" s="85">
        <v>1261.7</v>
      </c>
      <c r="D34" s="86">
        <v>5.389973333333333</v>
      </c>
      <c r="E34" s="87">
        <v>24099</v>
      </c>
      <c r="F34" s="45">
        <v>118.16501063809908</v>
      </c>
      <c r="G34" s="45">
        <v>19.115757631376493</v>
      </c>
      <c r="H34" s="46">
        <v>1299.5251801970373</v>
      </c>
      <c r="I34" s="47">
        <v>265.1013446768227</v>
      </c>
      <c r="J34" s="48">
        <v>0.35536373281075423</v>
      </c>
      <c r="K34" s="47">
        <v>20.402433327188984</v>
      </c>
      <c r="L34" s="20"/>
      <c r="M34" s="20"/>
    </row>
    <row r="35" spans="1:13" ht="15" customHeight="1">
      <c r="A35" s="44">
        <v>0.25</v>
      </c>
      <c r="B35" s="84">
        <v>133.572</v>
      </c>
      <c r="C35" s="85">
        <v>1149.8066666666666</v>
      </c>
      <c r="D35" s="86">
        <v>4.88928</v>
      </c>
      <c r="E35" s="87">
        <v>25493.333333333332</v>
      </c>
      <c r="F35" s="45">
        <v>138.9139050083362</v>
      </c>
      <c r="G35" s="45">
        <v>9.459444644057713</v>
      </c>
      <c r="H35" s="46">
        <v>1184.2773366820595</v>
      </c>
      <c r="I35" s="47">
        <v>154.22692288015506</v>
      </c>
      <c r="J35" s="48">
        <v>0.20673850252031514</v>
      </c>
      <c r="K35" s="47">
        <v>13.023542685752114</v>
      </c>
      <c r="L35" s="20"/>
      <c r="M35" s="20"/>
    </row>
    <row r="36" spans="1:14" ht="15" customHeight="1">
      <c r="A36" s="44">
        <v>0</v>
      </c>
      <c r="B36" s="84">
        <v>155.778</v>
      </c>
      <c r="C36" s="85">
        <v>1018.8789999999999</v>
      </c>
      <c r="D36" s="86">
        <v>4.3129833333333325</v>
      </c>
      <c r="E36" s="87">
        <v>27343</v>
      </c>
      <c r="F36" s="45">
        <v>162.00798291849037</v>
      </c>
      <c r="G36" s="45">
        <v>0</v>
      </c>
      <c r="H36" s="46">
        <v>1049.424519357991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329.2012567342097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32.51360866666667</v>
      </c>
      <c r="C58" s="102">
        <f>AIRFLOW!C26</f>
        <v>1351.09</v>
      </c>
      <c r="D58" s="103">
        <f>AIRFLOW!D26</f>
        <v>5.834086666666667</v>
      </c>
      <c r="E58" s="104">
        <f>AIRFLOW!E26</f>
        <v>22556</v>
      </c>
      <c r="F58" s="35">
        <f>25.4*AIRFLOW!F26</f>
        <v>33.8139156844215</v>
      </c>
      <c r="G58" s="36">
        <f>AIRFLOW!G26*0.472</f>
        <v>28.797953507752236</v>
      </c>
      <c r="H58" s="35">
        <f>AIRFLOW!H26</f>
        <v>1391.5950508935682</v>
      </c>
      <c r="I58" s="36">
        <f>AIRFLOW!I26</f>
        <v>9.534608970848025</v>
      </c>
      <c r="J58" s="37">
        <f>AIRFLOW!J26</f>
        <v>0.012780977172718533</v>
      </c>
      <c r="K58" s="38">
        <f>AIRFLOW!K26</f>
        <v>0.6861775958021207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103.25616466666668</v>
      </c>
      <c r="C59" s="102">
        <f>AIRFLOW!C27</f>
        <v>1389.3</v>
      </c>
      <c r="D59" s="103">
        <f>AIRFLOW!D27</f>
        <v>6.004826666666666</v>
      </c>
      <c r="E59" s="104">
        <f>AIRFLOW!E27</f>
        <v>22823</v>
      </c>
      <c r="F59" s="35">
        <f>25.4*AIRFLOW!F27</f>
        <v>107.38565754821708</v>
      </c>
      <c r="G59" s="36">
        <f>AIRFLOW!G27*0.472</f>
        <v>28.448536087929497</v>
      </c>
      <c r="H59" s="35">
        <f>AIRFLOW!H27</f>
        <v>1430.9505689527969</v>
      </c>
      <c r="I59" s="36">
        <f>AIRFLOW!I27</f>
        <v>29.91610064045953</v>
      </c>
      <c r="J59" s="37">
        <f>AIRFLOW!J27</f>
        <v>0.04010201158238542</v>
      </c>
      <c r="K59" s="38">
        <f>AIRFLOW!K27</f>
        <v>2.0909398253702243</v>
      </c>
      <c r="L59" s="2"/>
      <c r="M59" s="2"/>
    </row>
    <row r="60" spans="1:13" ht="15.75">
      <c r="A60" s="34">
        <f>AIRFLOW!A28*25.4</f>
        <v>31.75</v>
      </c>
      <c r="B60" s="101">
        <f>AIRFLOW!B28*25.4</f>
        <v>208.03641399999998</v>
      </c>
      <c r="C60" s="102">
        <f>AIRFLOW!C28</f>
        <v>1394.6933333333334</v>
      </c>
      <c r="D60" s="103">
        <f>AIRFLOW!D28</f>
        <v>5.995313333333333</v>
      </c>
      <c r="E60" s="104">
        <f>AIRFLOW!E28</f>
        <v>22845</v>
      </c>
      <c r="F60" s="35">
        <f>25.4*AIRFLOW!F28</f>
        <v>216.35635202490718</v>
      </c>
      <c r="G60" s="36">
        <f>AIRFLOW!G28*0.472</f>
        <v>28.183236728867072</v>
      </c>
      <c r="H60" s="35">
        <f>AIRFLOW!H28</f>
        <v>1436.5055919153576</v>
      </c>
      <c r="I60" s="36">
        <f>AIRFLOW!I28</f>
        <v>59.71179507245761</v>
      </c>
      <c r="J60" s="37">
        <f>AIRFLOW!J28</f>
        <v>0.0800426207405598</v>
      </c>
      <c r="K60" s="38">
        <f>AIRFLOW!K28</f>
        <v>4.155179640546659</v>
      </c>
      <c r="L60" s="2"/>
      <c r="M60" s="2"/>
    </row>
    <row r="61" spans="1:13" ht="15.75">
      <c r="A61" s="34">
        <f>AIRFLOW!A29*25.4</f>
        <v>25.4</v>
      </c>
      <c r="B61" s="101">
        <f>AIRFLOW!B29*25.4</f>
        <v>458.49285999999995</v>
      </c>
      <c r="C61" s="102">
        <f>AIRFLOW!C29</f>
        <v>1400.283333333333</v>
      </c>
      <c r="D61" s="103">
        <f>AIRFLOW!D29</f>
        <v>6.018843333333333</v>
      </c>
      <c r="E61" s="104">
        <f>AIRFLOW!E29</f>
        <v>22836</v>
      </c>
      <c r="F61" s="35">
        <f>25.4*AIRFLOW!F29</f>
        <v>476.82922769023736</v>
      </c>
      <c r="G61" s="36">
        <f>AIRFLOW!G29*0.472</f>
        <v>26.494921520913884</v>
      </c>
      <c r="H61" s="35">
        <f>AIRFLOW!H29</f>
        <v>1442.2631775199397</v>
      </c>
      <c r="I61" s="36">
        <f>AIRFLOW!I29</f>
        <v>123.70682324368498</v>
      </c>
      <c r="J61" s="37">
        <f>AIRFLOW!J29</f>
        <v>0.1658268408092292</v>
      </c>
      <c r="K61" s="38">
        <f>AIRFLOW!K29</f>
        <v>8.575070696493961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700.0587133333333</v>
      </c>
      <c r="C62" s="102">
        <f>AIRFLOW!C30</f>
        <v>1400.0166666666667</v>
      </c>
      <c r="D62" s="103">
        <f>AIRFLOW!D30</f>
        <v>6.016843333333334</v>
      </c>
      <c r="E62" s="104">
        <f>AIRFLOW!E30</f>
        <v>22818</v>
      </c>
      <c r="F62" s="35">
        <f>25.4*AIRFLOW!F30</f>
        <v>728.0559518779739</v>
      </c>
      <c r="G62" s="36">
        <f>AIRFLOW!G30*0.472</f>
        <v>24.75748840094101</v>
      </c>
      <c r="H62" s="35">
        <f>AIRFLOW!H30</f>
        <v>1441.9885163104188</v>
      </c>
      <c r="I62" s="36">
        <f>AIRFLOW!I30</f>
        <v>176.4925431499047</v>
      </c>
      <c r="J62" s="37">
        <f>AIRFLOW!J30</f>
        <v>0.23658517848512695</v>
      </c>
      <c r="K62" s="38">
        <f>AIRFLOW!K30</f>
        <v>12.23673101488349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1063.6783400000002</v>
      </c>
      <c r="C63" s="102">
        <f>AIRFLOW!C31</f>
        <v>1404.61</v>
      </c>
      <c r="D63" s="103">
        <f>AIRFLOW!D31</f>
        <v>6.029863333333334</v>
      </c>
      <c r="E63" s="104">
        <f>AIRFLOW!E31</f>
        <v>22771</v>
      </c>
      <c r="F63" s="35">
        <f>25.4*AIRFLOW!F31</f>
        <v>1106.21770941653</v>
      </c>
      <c r="G63" s="36">
        <f>AIRFLOW!G31*0.472</f>
        <v>22.283565095006043</v>
      </c>
      <c r="H63" s="35">
        <f>AIRFLOW!H31</f>
        <v>1446.719555644417</v>
      </c>
      <c r="I63" s="36">
        <f>AIRFLOW!I31</f>
        <v>241.3753977586409</v>
      </c>
      <c r="J63" s="37">
        <f>AIRFLOW!J31</f>
        <v>0.3235595144217706</v>
      </c>
      <c r="K63" s="38">
        <f>AIRFLOW!K31</f>
        <v>16.68030290327685</v>
      </c>
      <c r="L63" s="2"/>
      <c r="M63" s="2"/>
    </row>
    <row r="64" spans="1:13" ht="15.75">
      <c r="A64" s="34">
        <f>AIRFLOW!A32*25.4</f>
        <v>15.875</v>
      </c>
      <c r="B64" s="101">
        <f>AIRFLOW!B32*25.4</f>
        <v>1602.0584333333331</v>
      </c>
      <c r="C64" s="102">
        <f>AIRFLOW!C32</f>
        <v>1385.5766666666668</v>
      </c>
      <c r="D64" s="103">
        <f>AIRFLOW!D32</f>
        <v>5.9532533333333335</v>
      </c>
      <c r="E64" s="104">
        <f>AIRFLOW!E32</f>
        <v>22899</v>
      </c>
      <c r="F64" s="35">
        <f>25.4*AIRFLOW!F32</f>
        <v>1666.1290766468314</v>
      </c>
      <c r="G64" s="36">
        <f>AIRFLOW!G32*0.472</f>
        <v>18.86296538623484</v>
      </c>
      <c r="H64" s="35">
        <f>AIRFLOW!H32</f>
        <v>1427.115611814861</v>
      </c>
      <c r="I64" s="36">
        <f>AIRFLOW!I32</f>
        <v>307.7146581205346</v>
      </c>
      <c r="J64" s="37">
        <f>AIRFLOW!J32</f>
        <v>0.412486136890797</v>
      </c>
      <c r="K64" s="38">
        <f>AIRFLOW!K32</f>
        <v>21.557104087919594</v>
      </c>
      <c r="L64" s="2"/>
      <c r="M64" s="2"/>
    </row>
    <row r="65" spans="1:13" ht="15.75">
      <c r="A65" s="34">
        <f>AIRFLOW!A33*25.4</f>
        <v>12.7</v>
      </c>
      <c r="B65" s="101">
        <f>AIRFLOW!B33*25.4</f>
        <v>2262.6184533333326</v>
      </c>
      <c r="C65" s="102">
        <f>AIRFLOW!C33</f>
        <v>1349.3633333333335</v>
      </c>
      <c r="D65" s="103">
        <f>AIRFLOW!D33</f>
        <v>5.78652</v>
      </c>
      <c r="E65" s="104">
        <f>AIRFLOW!E33</f>
        <v>23261</v>
      </c>
      <c r="F65" s="35">
        <f>25.4*AIRFLOW!F33</f>
        <v>2353.106675773779</v>
      </c>
      <c r="G65" s="36">
        <f>AIRFLOW!G33*0.472</f>
        <v>14.26275283881452</v>
      </c>
      <c r="H65" s="35">
        <f>AIRFLOW!H33</f>
        <v>1389.8166195619203</v>
      </c>
      <c r="I65" s="36">
        <f>AIRFLOW!I33</f>
        <v>328.5500107851694</v>
      </c>
      <c r="J65" s="37">
        <f>AIRFLOW!J33</f>
        <v>0.4404155640551868</v>
      </c>
      <c r="K65" s="38">
        <f>AIRFLOW!K33</f>
        <v>23.640167065565276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2885.9734</v>
      </c>
      <c r="C66" s="102">
        <f>AIRFLOW!C34</f>
        <v>1261.7</v>
      </c>
      <c r="D66" s="103">
        <f>AIRFLOW!D34</f>
        <v>5.389973333333333</v>
      </c>
      <c r="E66" s="104">
        <f>AIRFLOW!E34</f>
        <v>24099</v>
      </c>
      <c r="F66" s="35">
        <f>25.4*AIRFLOW!F34</f>
        <v>3001.3912702077164</v>
      </c>
      <c r="G66" s="36">
        <f>AIRFLOW!G34*0.472</f>
        <v>9.022637602009704</v>
      </c>
      <c r="H66" s="35">
        <f>AIRFLOW!H34</f>
        <v>1299.5251801970373</v>
      </c>
      <c r="I66" s="36">
        <f>AIRFLOW!I34</f>
        <v>265.1013446768227</v>
      </c>
      <c r="J66" s="37">
        <f>AIRFLOW!J34</f>
        <v>0.35536373281075423</v>
      </c>
      <c r="K66" s="38">
        <f>AIRFLOW!K34</f>
        <v>20.402433327188984</v>
      </c>
      <c r="L66" s="2"/>
      <c r="M66" s="2"/>
    </row>
    <row r="67" spans="1:13" ht="15.75">
      <c r="A67" s="34">
        <f>AIRFLOW!A35*25.4</f>
        <v>6.35</v>
      </c>
      <c r="B67" s="101">
        <f>AIRFLOW!B35*25.4</f>
        <v>3392.7288</v>
      </c>
      <c r="C67" s="102">
        <f>AIRFLOW!C35</f>
        <v>1149.8066666666666</v>
      </c>
      <c r="D67" s="103">
        <f>AIRFLOW!D35</f>
        <v>4.88928</v>
      </c>
      <c r="E67" s="104">
        <f>AIRFLOW!E35</f>
        <v>25493.333333333332</v>
      </c>
      <c r="F67" s="35">
        <f>25.4*AIRFLOW!F35</f>
        <v>3528.413187211739</v>
      </c>
      <c r="G67" s="36">
        <f>AIRFLOW!G35*0.472</f>
        <v>4.464857871995241</v>
      </c>
      <c r="H67" s="35">
        <f>AIRFLOW!H35</f>
        <v>1184.2773366820595</v>
      </c>
      <c r="I67" s="36">
        <f>AIRFLOW!I35</f>
        <v>154.22692288015506</v>
      </c>
      <c r="J67" s="37">
        <f>AIRFLOW!J35</f>
        <v>0.20673850252031514</v>
      </c>
      <c r="K67" s="38">
        <f>AIRFLOW!K35</f>
        <v>13.023542685752114</v>
      </c>
      <c r="L67" s="2"/>
      <c r="M67" s="2"/>
    </row>
    <row r="68" spans="1:13" ht="15.75">
      <c r="A68" s="34">
        <f>AIRFLOW!A36*25.4</f>
        <v>0</v>
      </c>
      <c r="B68" s="101">
        <f>AIRFLOW!B36*25.4</f>
        <v>3956.7611999999995</v>
      </c>
      <c r="C68" s="102">
        <f>AIRFLOW!C36</f>
        <v>1018.8789999999999</v>
      </c>
      <c r="D68" s="103">
        <f>AIRFLOW!D36</f>
        <v>4.3129833333333325</v>
      </c>
      <c r="E68" s="104">
        <f>AIRFLOW!E36</f>
        <v>27343</v>
      </c>
      <c r="F68" s="35">
        <f>25.4*AIRFLOW!F36</f>
        <v>4115.002766129655</v>
      </c>
      <c r="G68" s="36">
        <f>AIRFLOW!G36*0.472</f>
        <v>0</v>
      </c>
      <c r="H68" s="35">
        <f>AIRFLOW!H36</f>
        <v>1049.424519357991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329.2012567342097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0.3188239821586967</v>
      </c>
      <c r="C74" s="102">
        <f>AIRFLOW!C26</f>
        <v>1351.09</v>
      </c>
      <c r="D74" s="103">
        <f>AIRFLOW!D26</f>
        <v>5.834086666666667</v>
      </c>
      <c r="E74" s="107">
        <f>AIRFLOW!E26</f>
        <v>22556</v>
      </c>
      <c r="F74" s="41">
        <f>AIRFLOW!F26*(0.07355/0.2952998)</f>
        <v>0.3315746142303226</v>
      </c>
      <c r="G74" s="41">
        <f>AIRFLOW!G26*0.472*(0.001*3600)</f>
        <v>103.67263262790806</v>
      </c>
      <c r="H74" s="40">
        <f>AIRFLOW!H26</f>
        <v>1391.5950508935682</v>
      </c>
      <c r="I74" s="42">
        <f>AIRFLOW!I26</f>
        <v>9.534608970848025</v>
      </c>
      <c r="J74" s="43">
        <f>AIRFLOW!J26</f>
        <v>0.012780977172718533</v>
      </c>
      <c r="K74" s="41">
        <f>AIRFLOW!K26</f>
        <v>0.6861775958021207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1.012515772671254</v>
      </c>
      <c r="C75" s="102">
        <f>AIRFLOW!C27</f>
        <v>1389.3</v>
      </c>
      <c r="D75" s="103">
        <f>AIRFLOW!D27</f>
        <v>6.004826666666666</v>
      </c>
      <c r="E75" s="107">
        <f>AIRFLOW!E27</f>
        <v>22823</v>
      </c>
      <c r="F75" s="41">
        <f>AIRFLOW!F27*(0.07355/0.2952998)</f>
        <v>1.0530090128492249</v>
      </c>
      <c r="G75" s="41">
        <f>AIRFLOW!G27*0.472*(0.001*3600)</f>
        <v>102.4147299165462</v>
      </c>
      <c r="H75" s="40">
        <f>AIRFLOW!H27</f>
        <v>1430.9505689527969</v>
      </c>
      <c r="I75" s="42">
        <f>AIRFLOW!I27</f>
        <v>29.91610064045953</v>
      </c>
      <c r="J75" s="43">
        <f>AIRFLOW!J27</f>
        <v>0.04010201158238542</v>
      </c>
      <c r="K75" s="41">
        <f>AIRFLOW!K27</f>
        <v>2.0909398253702243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2.0399765103125707</v>
      </c>
      <c r="C76" s="102">
        <f>AIRFLOW!C28</f>
        <v>1394.6933333333334</v>
      </c>
      <c r="D76" s="103">
        <f>AIRFLOW!D28</f>
        <v>5.995313333333333</v>
      </c>
      <c r="E76" s="107">
        <f>AIRFLOW!E28</f>
        <v>22845</v>
      </c>
      <c r="F76" s="41">
        <f>AIRFLOW!F28*(0.07355/0.2952998)</f>
        <v>2.1215606801784626</v>
      </c>
      <c r="G76" s="41">
        <f>AIRFLOW!G28*0.472*(0.001*3600)</f>
        <v>101.45965222392147</v>
      </c>
      <c r="H76" s="40">
        <f>AIRFLOW!H28</f>
        <v>1436.5055919153576</v>
      </c>
      <c r="I76" s="42">
        <f>AIRFLOW!I28</f>
        <v>59.71179507245761</v>
      </c>
      <c r="J76" s="43">
        <f>AIRFLOW!J28</f>
        <v>0.0800426207405598</v>
      </c>
      <c r="K76" s="41">
        <f>AIRFLOW!K28</f>
        <v>4.155179640546659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4.495918029744686</v>
      </c>
      <c r="C77" s="102">
        <f>AIRFLOW!C29</f>
        <v>1400.283333333333</v>
      </c>
      <c r="D77" s="103">
        <f>AIRFLOW!D29</f>
        <v>6.018843333333333</v>
      </c>
      <c r="E77" s="107">
        <f>AIRFLOW!E29</f>
        <v>22836</v>
      </c>
      <c r="F77" s="41">
        <f>AIRFLOW!F29*(0.07355/0.2952998)</f>
        <v>4.675721933558077</v>
      </c>
      <c r="G77" s="41">
        <f>AIRFLOW!G29*0.472*(0.001*3600)</f>
        <v>95.38171747528999</v>
      </c>
      <c r="H77" s="40">
        <f>AIRFLOW!H29</f>
        <v>1442.2631775199397</v>
      </c>
      <c r="I77" s="42">
        <f>AIRFLOW!I29</f>
        <v>123.70682324368498</v>
      </c>
      <c r="J77" s="43">
        <f>AIRFLOW!J29</f>
        <v>0.1658268408092292</v>
      </c>
      <c r="K77" s="41">
        <f>AIRFLOW!K29</f>
        <v>8.575070696493961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6.864679618250109</v>
      </c>
      <c r="C78" s="102">
        <f>AIRFLOW!C30</f>
        <v>1400.0166666666667</v>
      </c>
      <c r="D78" s="103">
        <f>AIRFLOW!D30</f>
        <v>6.016843333333334</v>
      </c>
      <c r="E78" s="107">
        <f>AIRFLOW!E30</f>
        <v>22818</v>
      </c>
      <c r="F78" s="41">
        <f>AIRFLOW!F30*(0.07355/0.2952998)</f>
        <v>7.139216695132643</v>
      </c>
      <c r="G78" s="41">
        <f>AIRFLOW!G30*0.472*(0.001*3600)</f>
        <v>89.12695824338763</v>
      </c>
      <c r="H78" s="40">
        <f>AIRFLOW!H30</f>
        <v>1441.9885163104188</v>
      </c>
      <c r="I78" s="42">
        <f>AIRFLOW!I30</f>
        <v>176.4925431499047</v>
      </c>
      <c r="J78" s="43">
        <f>AIRFLOW!J30</f>
        <v>0.23658517848512695</v>
      </c>
      <c r="K78" s="41">
        <f>AIRFLOW!K30</f>
        <v>12.23673101488349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10.430283748922283</v>
      </c>
      <c r="C79" s="102">
        <f>AIRFLOW!C31</f>
        <v>1404.61</v>
      </c>
      <c r="D79" s="103">
        <f>AIRFLOW!D31</f>
        <v>6.029863333333334</v>
      </c>
      <c r="E79" s="107">
        <f>AIRFLOW!E31</f>
        <v>22771</v>
      </c>
      <c r="F79" s="41">
        <f>AIRFLOW!F31*(0.07355/0.2952998)</f>
        <v>10.847418964362163</v>
      </c>
      <c r="G79" s="41">
        <f>AIRFLOW!G31*0.472*(0.001*3600)</f>
        <v>80.22083434202176</v>
      </c>
      <c r="H79" s="40">
        <f>AIRFLOW!H31</f>
        <v>1446.719555644417</v>
      </c>
      <c r="I79" s="42">
        <f>AIRFLOW!I31</f>
        <v>241.3753977586409</v>
      </c>
      <c r="J79" s="43">
        <f>AIRFLOW!J31</f>
        <v>0.3235595144217706</v>
      </c>
      <c r="K79" s="41">
        <f>AIRFLOW!K31</f>
        <v>16.68030290327685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15.709565019459317</v>
      </c>
      <c r="C80" s="102">
        <f>AIRFLOW!C32</f>
        <v>1385.5766666666668</v>
      </c>
      <c r="D80" s="103">
        <f>AIRFLOW!D32</f>
        <v>5.9532533333333335</v>
      </c>
      <c r="E80" s="107">
        <f>AIRFLOW!E32</f>
        <v>22899</v>
      </c>
      <c r="F80" s="41">
        <f>AIRFLOW!F32*(0.07355/0.2952998)</f>
        <v>16.33783295028489</v>
      </c>
      <c r="G80" s="41">
        <f>AIRFLOW!G32*0.472*(0.001*3600)</f>
        <v>67.90667539044543</v>
      </c>
      <c r="H80" s="40">
        <f>AIRFLOW!H32</f>
        <v>1427.115611814861</v>
      </c>
      <c r="I80" s="42">
        <f>AIRFLOW!I32</f>
        <v>307.7146581205346</v>
      </c>
      <c r="J80" s="43">
        <f>AIRFLOW!J32</f>
        <v>0.412486136890797</v>
      </c>
      <c r="K80" s="41">
        <f>AIRFLOW!K32</f>
        <v>21.557104087919594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22.186925874427725</v>
      </c>
      <c r="C81" s="102">
        <f>AIRFLOW!C33</f>
        <v>1349.3633333333335</v>
      </c>
      <c r="D81" s="103">
        <f>AIRFLOW!D33</f>
        <v>5.78652</v>
      </c>
      <c r="E81" s="107">
        <f>AIRFLOW!E33</f>
        <v>23261</v>
      </c>
      <c r="F81" s="41">
        <f>AIRFLOW!F33*(0.07355/0.2952998)</f>
        <v>23.074240958788145</v>
      </c>
      <c r="G81" s="41">
        <f>AIRFLOW!G33*0.472*(0.001*3600)</f>
        <v>51.345910219732275</v>
      </c>
      <c r="H81" s="40">
        <f>AIRFLOW!H33</f>
        <v>1389.8166195619203</v>
      </c>
      <c r="I81" s="42">
        <f>AIRFLOW!I33</f>
        <v>328.5500107851694</v>
      </c>
      <c r="J81" s="43">
        <f>AIRFLOW!J33</f>
        <v>0.4404155640551868</v>
      </c>
      <c r="K81" s="41">
        <f>AIRFLOW!K33</f>
        <v>23.640167065565276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28.299458888898673</v>
      </c>
      <c r="C82" s="102">
        <f>AIRFLOW!C34</f>
        <v>1261.7</v>
      </c>
      <c r="D82" s="103">
        <f>AIRFLOW!D34</f>
        <v>5.389973333333333</v>
      </c>
      <c r="E82" s="107">
        <f>AIRFLOW!E34</f>
        <v>24099</v>
      </c>
      <c r="F82" s="41">
        <f>AIRFLOW!F34*(0.07355/0.2952998)</f>
        <v>29.431230676188022</v>
      </c>
      <c r="G82" s="41">
        <f>AIRFLOW!G34*0.472*(0.001*3600)</f>
        <v>32.481495367234935</v>
      </c>
      <c r="H82" s="40">
        <f>AIRFLOW!H34</f>
        <v>1299.5251801970373</v>
      </c>
      <c r="I82" s="42">
        <f>AIRFLOW!I34</f>
        <v>265.1013446768227</v>
      </c>
      <c r="J82" s="43">
        <f>AIRFLOW!J34</f>
        <v>0.35536373281075423</v>
      </c>
      <c r="K82" s="41">
        <f>AIRFLOW!K34</f>
        <v>20.402433327188984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33.26863275897918</v>
      </c>
      <c r="C83" s="102">
        <f>AIRFLOW!C35</f>
        <v>1149.8066666666666</v>
      </c>
      <c r="D83" s="103">
        <f>AIRFLOW!D35</f>
        <v>4.88928</v>
      </c>
      <c r="E83" s="107">
        <f>AIRFLOW!E35</f>
        <v>25493.333333333332</v>
      </c>
      <c r="F83" s="41">
        <f>AIRFLOW!F35*(0.07355/0.2952998)</f>
        <v>34.599135229225105</v>
      </c>
      <c r="G83" s="41">
        <f>AIRFLOW!G35*0.472*(0.001*3600)</f>
        <v>16.073488339182866</v>
      </c>
      <c r="H83" s="40">
        <f>AIRFLOW!H35</f>
        <v>1184.2773366820595</v>
      </c>
      <c r="I83" s="42">
        <f>AIRFLOW!I35</f>
        <v>154.22692288015506</v>
      </c>
      <c r="J83" s="43">
        <f>AIRFLOW!J35</f>
        <v>0.20673850252031514</v>
      </c>
      <c r="K83" s="41">
        <f>AIRFLOW!K35</f>
        <v>13.023542685752114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38.79945702638471</v>
      </c>
      <c r="C84" s="102">
        <f>AIRFLOW!C36</f>
        <v>1018.8789999999999</v>
      </c>
      <c r="D84" s="103">
        <f>AIRFLOW!D36</f>
        <v>4.3129833333333325</v>
      </c>
      <c r="E84" s="107">
        <f>AIRFLOW!E36</f>
        <v>27343</v>
      </c>
      <c r="F84" s="41">
        <f>AIRFLOW!F36*(0.07355/0.2952998)</f>
        <v>40.35115209578526</v>
      </c>
      <c r="G84" s="41">
        <f>AIRFLOW!G36*0.472*(0.001*3600)</f>
        <v>0</v>
      </c>
      <c r="H84" s="40">
        <f>AIRFLOW!H36</f>
        <v>1049.424519357991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329.2012567342097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-1925351181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