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<sst xmlns="http://schemas.openxmlformats.org/spreadsheetml/2006/main" count="78" uniqueCount="30">
  <si>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</si>
  <si>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</si>
  <si>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</si>
  <si>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</si>
  <si>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</si>
  <si>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</si>
  <si>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</si>
  <si>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</si>
  <si>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</si>
  <si>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</si>
  <si>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</si>
  <si>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</si>
  <si>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</si>
  <si>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</si>
  <si>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</si>
  <si>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</si>
  <si>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</si>
  <si>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</si>
  <si>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</si>
  <si>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</si>
  <si>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</si>
  <si>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</si>
  <si>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</si>
  <si>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</si>
  <si>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</si>
  <si>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134.71 inH20, 3422 mmH20 or 33.55 Pa, Maximum open watts = 1356 watts.</t>
  </si>
  <si>
    <t>LIGHTHOUSE</t>
  </si>
  <si>
    <t>VACUUM</t>
  </si>
  <si>
    <t>MOTORS</t>
  </si>
  <si>
    <t>LH-HVLP-3S-220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</si>
</sst>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57.99680336773806</c:v>
                </c:pt>
                <c:pt idx="1">
                  <c:v>57.395008087627644</c:v>
                </c:pt>
                <c:pt idx="2">
                  <c:v>56.839663817598</c:v>
                </c:pt>
                <c:pt idx="3">
                  <c:v>53.40963603800703</c:v>
                </c:pt>
                <c:pt idx="4">
                  <c:v>49.923547514517516</c:v>
                </c:pt>
                <c:pt idx="5">
                  <c:v>44.85725931432716</c:v>
                </c:pt>
                <c:pt idx="6">
                  <c:v>38.181618450560805</c:v>
                </c:pt>
                <c:pt idx="7">
                  <c:v>28.825565397163945</c:v>
                </c:pt>
                <c:pt idx="8">
                  <c:v>18.323186015641326</c:v>
                </c:pt>
                <c:pt idx="9">
                  <c:v>9.095559780171135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1.2012505021455004</c:v>
                </c:pt>
                <c:pt idx="1">
                  <c:v>3.822163840137806</c:v>
                </c:pt>
                <c:pt idx="2">
                  <c:v>7.675527461294465</c:v>
                </c:pt>
                <c:pt idx="3">
                  <c:v>16.87991352535938</c:v>
                </c:pt>
                <c:pt idx="4">
                  <c:v>25.87630104929862</c:v>
                </c:pt>
                <c:pt idx="5">
                  <c:v>39.1785010188029</c:v>
                </c:pt>
                <c:pt idx="6">
                  <c:v>59.69856232847843</c:v>
                </c:pt>
                <c:pt idx="7">
                  <c:v>84.1500387114928</c:v>
                </c:pt>
                <c:pt idx="8">
                  <c:v>108.01364188726528</c:v>
                </c:pt>
                <c:pt idx="9">
                  <c:v>127.38974589267293</c:v>
                </c:pt>
                <c:pt idx="10">
                  <c:v>149.68302942334324</c:v>
                </c:pt>
              </c:numCache>
            </c:numRef>
          </c:yVal>
          <c:smooth val="0"/>
        </c:ser>
        <c:axId val="59635767"/>
        <c:axId val="6695985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57.99680336773806</c:v>
                </c:pt>
                <c:pt idx="1">
                  <c:v>57.395008087627644</c:v>
                </c:pt>
                <c:pt idx="2">
                  <c:v>56.839663817598</c:v>
                </c:pt>
                <c:pt idx="3">
                  <c:v>53.40963603800703</c:v>
                </c:pt>
                <c:pt idx="4">
                  <c:v>49.923547514517516</c:v>
                </c:pt>
                <c:pt idx="5">
                  <c:v>44.85725931432716</c:v>
                </c:pt>
                <c:pt idx="6">
                  <c:v>38.181618450560805</c:v>
                </c:pt>
                <c:pt idx="7">
                  <c:v>28.825565397163945</c:v>
                </c:pt>
                <c:pt idx="8">
                  <c:v>18.323186015641326</c:v>
                </c:pt>
                <c:pt idx="9">
                  <c:v>9.095559780171135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8.183141991867386</c:v>
                </c:pt>
                <c:pt idx="1">
                  <c:v>25.762713128966652</c:v>
                </c:pt>
                <c:pt idx="2">
                  <c:v>51.22429048421819</c:v>
                </c:pt>
                <c:pt idx="3">
                  <c:v>105.8433598210637</c:v>
                </c:pt>
                <c:pt idx="4">
                  <c:v>151.65330760886022</c:v>
                </c:pt>
                <c:pt idx="5">
                  <c:v>206.34011656371445</c:v>
                </c:pt>
                <c:pt idx="6">
                  <c:v>267.53516366114474</c:v>
                </c:pt>
                <c:pt idx="7">
                  <c:v>284.68489689023323</c:v>
                </c:pt>
                <c:pt idx="8">
                  <c:v>232.27856690155753</c:v>
                </c:pt>
                <c:pt idx="9">
                  <c:v>135.98658799596976</c:v>
                </c:pt>
                <c:pt idx="10">
                  <c:v>0</c:v>
                </c:pt>
              </c:numCache>
            </c:numRef>
          </c:yVal>
          <c:smooth val="0"/>
        </c:ser>
        <c:axId val="65767793"/>
        <c:axId val="55039226"/>
      </c:scatterChart>
      <c:valAx>
        <c:axId val="5963576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6959856"/>
        <c:crosses val="autoZero"/>
        <c:crossBetween val="midCat"/>
        <c:dispUnits/>
        <c:majorUnit val="10"/>
      </c:valAx>
      <c:valAx>
        <c:axId val="6695985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9635767"/>
        <c:crosses val="autoZero"/>
        <c:crossBetween val="midCat"/>
        <c:dispUnits/>
      </c:valAx>
      <c:valAx>
        <c:axId val="65767793"/>
        <c:scaling>
          <c:orientation val="minMax"/>
        </c:scaling>
        <c:axPos val="b"/>
        <c:delete val="1"/>
        <c:majorTickMark val="in"/>
        <c:minorTickMark val="none"/>
        <c:tickLblPos val="nextTo"/>
        <c:crossAx val="55039226"/>
        <c:crosses val="max"/>
        <c:crossBetween val="midCat"/>
        <c:dispUnits/>
      </c:valAx>
      <c:valAx>
        <c:axId val="5503922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76779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590987"/>
        <c:axId val="28992292"/>
      </c:scatterChart>
      <c:valAx>
        <c:axId val="2559098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992292"/>
        <c:crosses val="autoZero"/>
        <c:crossBetween val="midCat"/>
        <c:dispUnits/>
      </c:valAx>
      <c:valAx>
        <c:axId val="2899229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5590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27.374491189572364</c:v>
                </c:pt>
                <c:pt idx="1">
                  <c:v>27.090443817360246</c:v>
                </c:pt>
                <c:pt idx="2">
                  <c:v>26.828321321906255</c:v>
                </c:pt>
                <c:pt idx="3">
                  <c:v>25.209348209939318</c:v>
                </c:pt>
                <c:pt idx="4">
                  <c:v>23.563914426852268</c:v>
                </c:pt>
                <c:pt idx="5">
                  <c:v>21.172626396362418</c:v>
                </c:pt>
                <c:pt idx="6">
                  <c:v>18.0217239086647</c:v>
                </c:pt>
                <c:pt idx="7">
                  <c:v>13.605666867461382</c:v>
                </c:pt>
                <c:pt idx="8">
                  <c:v>8.648543799382706</c:v>
                </c:pt>
                <c:pt idx="9">
                  <c:v>4.293104216240775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30.51176275449571</c:v>
                </c:pt>
                <c:pt idx="1">
                  <c:v>97.08296153950027</c:v>
                </c:pt>
                <c:pt idx="2">
                  <c:v>194.9583975168794</c:v>
                </c:pt>
                <c:pt idx="3">
                  <c:v>428.74980354412827</c:v>
                </c:pt>
                <c:pt idx="4">
                  <c:v>657.2580466521848</c:v>
                </c:pt>
                <c:pt idx="5">
                  <c:v>995.1339258775936</c:v>
                </c:pt>
                <c:pt idx="6">
                  <c:v>1516.3434831433522</c:v>
                </c:pt>
                <c:pt idx="7">
                  <c:v>2137.410983271917</c:v>
                </c:pt>
                <c:pt idx="8">
                  <c:v>2743.546503936538</c:v>
                </c:pt>
                <c:pt idx="9">
                  <c:v>3235.6995456738923</c:v>
                </c:pt>
                <c:pt idx="10">
                  <c:v>3801.9489473529184</c:v>
                </c:pt>
              </c:numCache>
            </c:numRef>
          </c:yVal>
          <c:smooth val="0"/>
        </c:ser>
        <c:axId val="59604037"/>
        <c:axId val="6667428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27.374491189572364</c:v>
                </c:pt>
                <c:pt idx="1">
                  <c:v>27.090443817360246</c:v>
                </c:pt>
                <c:pt idx="2">
                  <c:v>26.828321321906255</c:v>
                </c:pt>
                <c:pt idx="3">
                  <c:v>25.209348209939318</c:v>
                </c:pt>
                <c:pt idx="4">
                  <c:v>23.563914426852268</c:v>
                </c:pt>
                <c:pt idx="5">
                  <c:v>21.172626396362418</c:v>
                </c:pt>
                <c:pt idx="6">
                  <c:v>18.0217239086647</c:v>
                </c:pt>
                <c:pt idx="7">
                  <c:v>13.605666867461382</c:v>
                </c:pt>
                <c:pt idx="8">
                  <c:v>8.648543799382706</c:v>
                </c:pt>
                <c:pt idx="9">
                  <c:v>4.293104216240775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8.183141991867386</c:v>
                </c:pt>
                <c:pt idx="1">
                  <c:v>25.762713128966652</c:v>
                </c:pt>
                <c:pt idx="2">
                  <c:v>51.22429048421819</c:v>
                </c:pt>
                <c:pt idx="3">
                  <c:v>105.8433598210637</c:v>
                </c:pt>
                <c:pt idx="4">
                  <c:v>151.65330760886022</c:v>
                </c:pt>
                <c:pt idx="5">
                  <c:v>206.34011656371445</c:v>
                </c:pt>
                <c:pt idx="6">
                  <c:v>267.53516366114474</c:v>
                </c:pt>
                <c:pt idx="7">
                  <c:v>284.68489689023323</c:v>
                </c:pt>
                <c:pt idx="8">
                  <c:v>232.27856690155753</c:v>
                </c:pt>
                <c:pt idx="9">
                  <c:v>135.98658799596976</c:v>
                </c:pt>
                <c:pt idx="10">
                  <c:v>0</c:v>
                </c:pt>
              </c:numCache>
            </c:numRef>
          </c:yVal>
          <c:smooth val="0"/>
        </c:ser>
        <c:axId val="63197663"/>
        <c:axId val="31908056"/>
      </c:scatterChart>
      <c:valAx>
        <c:axId val="59604037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6674286"/>
        <c:crosses val="autoZero"/>
        <c:crossBetween val="midCat"/>
        <c:dispUnits/>
        <c:majorUnit val="5"/>
      </c:valAx>
      <c:valAx>
        <c:axId val="6667428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9604037"/>
        <c:crosses val="autoZero"/>
        <c:crossBetween val="midCat"/>
        <c:dispUnits/>
      </c:valAx>
      <c:valAx>
        <c:axId val="63197663"/>
        <c:scaling>
          <c:orientation val="minMax"/>
        </c:scaling>
        <c:axPos val="b"/>
        <c:delete val="1"/>
        <c:majorTickMark val="in"/>
        <c:minorTickMark val="none"/>
        <c:tickLblPos val="nextTo"/>
        <c:crossAx val="31908056"/>
        <c:crosses val="max"/>
        <c:crossBetween val="midCat"/>
        <c:dispUnits/>
      </c:valAx>
      <c:valAx>
        <c:axId val="3190805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319766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1.1550566666666668</v>
      </c>
      <c r="C26" s="85">
        <v>1165.3166666666666</v>
      </c>
      <c r="D26" s="86">
        <v>5.447053333333334</v>
      </c>
      <c r="E26" s="87">
        <v>21536</v>
      </c>
      <c r="F26" s="45">
        <v>1.2012505021455004</v>
      </c>
      <c r="G26" s="45">
        <v>57.99680336773806</v>
      </c>
      <c r="H26" s="46">
        <v>1200.25231928082</v>
      </c>
      <c r="I26" s="47">
        <v>8.183141991867386</v>
      </c>
      <c r="J26" s="48">
        <v>0.01096935923842813</v>
      </c>
      <c r="K26" s="47">
        <v>0.6813321671907602</v>
      </c>
      <c r="L26" s="20"/>
      <c r="M26" s="20"/>
    </row>
    <row r="27" spans="1:13" ht="15" customHeight="1">
      <c r="A27" s="44">
        <v>1.5</v>
      </c>
      <c r="B27" s="84">
        <v>3.6751833333333335</v>
      </c>
      <c r="C27" s="85">
        <v>1172.9033333333334</v>
      </c>
      <c r="D27" s="86">
        <v>5.48811</v>
      </c>
      <c r="E27" s="87">
        <v>21564</v>
      </c>
      <c r="F27" s="45">
        <v>3.822163840137806</v>
      </c>
      <c r="G27" s="45">
        <v>57.395008087627644</v>
      </c>
      <c r="H27" s="46">
        <v>1208.0664306916904</v>
      </c>
      <c r="I27" s="47">
        <v>25.762713128966652</v>
      </c>
      <c r="J27" s="48">
        <v>0.034534468001295775</v>
      </c>
      <c r="K27" s="47">
        <v>2.131096707027466</v>
      </c>
      <c r="L27" s="20"/>
      <c r="M27" s="20"/>
    </row>
    <row r="28" spans="1:13" ht="15" customHeight="1">
      <c r="A28" s="44">
        <v>1.25</v>
      </c>
      <c r="B28" s="84">
        <v>7.380366666666667</v>
      </c>
      <c r="C28" s="85">
        <v>1183.62</v>
      </c>
      <c r="D28" s="86">
        <v>5.541186666666667</v>
      </c>
      <c r="E28" s="87">
        <v>21562</v>
      </c>
      <c r="F28" s="45">
        <v>7.675527461294465</v>
      </c>
      <c r="G28" s="45">
        <v>56.839663817598</v>
      </c>
      <c r="H28" s="46">
        <v>1219.1043780493121</v>
      </c>
      <c r="I28" s="47">
        <v>51.22429048421819</v>
      </c>
      <c r="J28" s="48">
        <v>0.06866526874560079</v>
      </c>
      <c r="K28" s="47">
        <v>4.1998492665102996</v>
      </c>
      <c r="L28" s="20"/>
      <c r="M28" s="20"/>
    </row>
    <row r="29" spans="1:14" ht="15" customHeight="1">
      <c r="A29" s="44">
        <v>1</v>
      </c>
      <c r="B29" s="84">
        <v>16.230800000000002</v>
      </c>
      <c r="C29" s="85">
        <v>1189.1466666666668</v>
      </c>
      <c r="D29" s="86">
        <v>5.564216666666667</v>
      </c>
      <c r="E29" s="87">
        <v>21575</v>
      </c>
      <c r="F29" s="45">
        <v>16.87991352535938</v>
      </c>
      <c r="G29" s="45">
        <v>53.40963603800703</v>
      </c>
      <c r="H29" s="46">
        <v>1224.7967316166332</v>
      </c>
      <c r="I29" s="47">
        <v>105.8433598210637</v>
      </c>
      <c r="J29" s="48">
        <v>0.1418811793848039</v>
      </c>
      <c r="K29" s="47">
        <v>8.637998406211539</v>
      </c>
      <c r="L29" s="20"/>
      <c r="M29" s="20"/>
      <c r="N29" s="10"/>
    </row>
    <row r="30" spans="1:13" ht="15" customHeight="1">
      <c r="A30" s="44">
        <v>0.875</v>
      </c>
      <c r="B30" s="84">
        <v>24.88123333333333</v>
      </c>
      <c r="C30" s="85">
        <v>1195.1366666666665</v>
      </c>
      <c r="D30" s="86">
        <v>5.5837433333333335</v>
      </c>
      <c r="E30" s="87">
        <v>21557</v>
      </c>
      <c r="F30" s="45">
        <v>25.87630104929862</v>
      </c>
      <c r="G30" s="45">
        <v>49.923547514517516</v>
      </c>
      <c r="H30" s="46">
        <v>1230.9663090354968</v>
      </c>
      <c r="I30" s="47">
        <v>151.65330760886022</v>
      </c>
      <c r="J30" s="48">
        <v>0.20328861609766782</v>
      </c>
      <c r="K30" s="47">
        <v>12.315576790818284</v>
      </c>
      <c r="L30" s="20"/>
      <c r="M30" s="20"/>
    </row>
    <row r="31" spans="1:13" ht="15" customHeight="1">
      <c r="A31" s="44">
        <v>0.75</v>
      </c>
      <c r="B31" s="84">
        <v>37.6719</v>
      </c>
      <c r="C31" s="85">
        <v>1196.6033333333335</v>
      </c>
      <c r="D31" s="86">
        <v>5.5927533333333335</v>
      </c>
      <c r="E31" s="87">
        <v>21507</v>
      </c>
      <c r="F31" s="45">
        <v>39.1785010188029</v>
      </c>
      <c r="G31" s="45">
        <v>44.85725931432716</v>
      </c>
      <c r="H31" s="46">
        <v>1232.4769456878619</v>
      </c>
      <c r="I31" s="47">
        <v>206.34011656371445</v>
      </c>
      <c r="J31" s="48">
        <v>0.2765953305143625</v>
      </c>
      <c r="K31" s="47">
        <v>16.734547396997666</v>
      </c>
      <c r="L31" s="20"/>
      <c r="M31" s="20"/>
    </row>
    <row r="32" spans="1:13" ht="15" customHeight="1">
      <c r="A32" s="44">
        <v>0.625</v>
      </c>
      <c r="B32" s="84">
        <v>57.40286666666666</v>
      </c>
      <c r="C32" s="85">
        <v>1187.35</v>
      </c>
      <c r="D32" s="86">
        <v>5.548193333333334</v>
      </c>
      <c r="E32" s="87">
        <v>21655</v>
      </c>
      <c r="F32" s="45">
        <v>59.69856232847843</v>
      </c>
      <c r="G32" s="45">
        <v>38.181618450560805</v>
      </c>
      <c r="H32" s="46">
        <v>1222.9462017174862</v>
      </c>
      <c r="I32" s="47">
        <v>267.53516366114474</v>
      </c>
      <c r="J32" s="48">
        <v>0.35862622474684286</v>
      </c>
      <c r="K32" s="47">
        <v>21.87257669751776</v>
      </c>
      <c r="L32" s="20"/>
      <c r="M32" s="20"/>
    </row>
    <row r="33" spans="1:14" ht="15" customHeight="1">
      <c r="A33" s="44">
        <v>0.5</v>
      </c>
      <c r="B33" s="84">
        <v>80.91406666666667</v>
      </c>
      <c r="C33" s="85">
        <v>1153.4033333333334</v>
      </c>
      <c r="D33" s="86">
        <v>5.385966666666666</v>
      </c>
      <c r="E33" s="87">
        <v>21966</v>
      </c>
      <c r="F33" s="45">
        <v>84.1500387114928</v>
      </c>
      <c r="G33" s="45">
        <v>28.825565397163945</v>
      </c>
      <c r="H33" s="46">
        <v>1187.9818297454733</v>
      </c>
      <c r="I33" s="47">
        <v>284.68489689023323</v>
      </c>
      <c r="J33" s="48">
        <v>0.381615143284495</v>
      </c>
      <c r="K33" s="47">
        <v>23.963078973975687</v>
      </c>
      <c r="L33" s="20"/>
      <c r="M33" s="20"/>
      <c r="N33" s="17"/>
    </row>
    <row r="34" spans="1:13" ht="15" customHeight="1">
      <c r="A34" s="44">
        <v>0.375</v>
      </c>
      <c r="B34" s="84">
        <v>103.86</v>
      </c>
      <c r="C34" s="85">
        <v>1082.31</v>
      </c>
      <c r="D34" s="86">
        <v>5.039486666666666</v>
      </c>
      <c r="E34" s="87">
        <v>22786</v>
      </c>
      <c r="F34" s="45">
        <v>108.01364188726528</v>
      </c>
      <c r="G34" s="45">
        <v>18.323186015641326</v>
      </c>
      <c r="H34" s="46">
        <v>1114.7571512871962</v>
      </c>
      <c r="I34" s="47">
        <v>232.27856690155753</v>
      </c>
      <c r="J34" s="48">
        <v>0.3113653711817125</v>
      </c>
      <c r="K34" s="47">
        <v>20.836690928113565</v>
      </c>
      <c r="L34" s="20"/>
      <c r="M34" s="20"/>
    </row>
    <row r="35" spans="1:13" ht="15" customHeight="1">
      <c r="A35" s="44">
        <v>0.25</v>
      </c>
      <c r="B35" s="84">
        <v>122.491</v>
      </c>
      <c r="C35" s="85">
        <v>989.326</v>
      </c>
      <c r="D35" s="86">
        <v>4.586860000000001</v>
      </c>
      <c r="E35" s="87">
        <v>24107</v>
      </c>
      <c r="F35" s="45">
        <v>127.38974589267293</v>
      </c>
      <c r="G35" s="45">
        <v>9.095559780171135</v>
      </c>
      <c r="H35" s="46">
        <v>1018.9855341393471</v>
      </c>
      <c r="I35" s="47">
        <v>135.98658799596976</v>
      </c>
      <c r="J35" s="48">
        <v>0.18228765146912837</v>
      </c>
      <c r="K35" s="47">
        <v>13.346239223858118</v>
      </c>
      <c r="L35" s="20"/>
      <c r="M35" s="20"/>
    </row>
    <row r="36" spans="1:14" ht="15" customHeight="1">
      <c r="A36" s="44">
        <v>0</v>
      </c>
      <c r="B36" s="84">
        <v>143.927</v>
      </c>
      <c r="C36" s="85">
        <v>884.7543333333333</v>
      </c>
      <c r="D36" s="86">
        <v>4.0886700000000005</v>
      </c>
      <c r="E36" s="87">
        <v>26057</v>
      </c>
      <c r="F36" s="45">
        <v>149.68302942334324</v>
      </c>
      <c r="G36" s="45">
        <v>0</v>
      </c>
      <c r="H36" s="46">
        <v>911.2788574582783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286.1695654790317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29.338439333333337</v>
      </c>
      <c r="C58" s="102">
        <f>AIRFLOW!C26</f>
        <v>1165.3166666666666</v>
      </c>
      <c r="D58" s="103">
        <f>AIRFLOW!D26</f>
        <v>5.447053333333334</v>
      </c>
      <c r="E58" s="104">
        <f>AIRFLOW!E26</f>
        <v>21536</v>
      </c>
      <c r="F58" s="35">
        <f>25.4*AIRFLOW!F26</f>
        <v>30.51176275449571</v>
      </c>
      <c r="G58" s="36">
        <f>AIRFLOW!G26*0.472</f>
        <v>27.374491189572364</v>
      </c>
      <c r="H58" s="35">
        <f>AIRFLOW!H26</f>
        <v>1200.25231928082</v>
      </c>
      <c r="I58" s="36">
        <f>AIRFLOW!I26</f>
        <v>8.183141991867386</v>
      </c>
      <c r="J58" s="37">
        <f>AIRFLOW!J26</f>
        <v>0.01096935923842813</v>
      </c>
      <c r="K58" s="38">
        <f>AIRFLOW!K26</f>
        <v>0.6813321671907602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93.34965666666666</v>
      </c>
      <c r="C59" s="102">
        <f>AIRFLOW!C27</f>
        <v>1172.9033333333334</v>
      </c>
      <c r="D59" s="103">
        <f>AIRFLOW!D27</f>
        <v>5.48811</v>
      </c>
      <c r="E59" s="104">
        <f>AIRFLOW!E27</f>
        <v>21564</v>
      </c>
      <c r="F59" s="35">
        <f>25.4*AIRFLOW!F27</f>
        <v>97.08296153950027</v>
      </c>
      <c r="G59" s="36">
        <f>AIRFLOW!G27*0.472</f>
        <v>27.090443817360246</v>
      </c>
      <c r="H59" s="35">
        <f>AIRFLOW!H27</f>
        <v>1208.0664306916904</v>
      </c>
      <c r="I59" s="36">
        <f>AIRFLOW!I27</f>
        <v>25.762713128966652</v>
      </c>
      <c r="J59" s="37">
        <f>AIRFLOW!J27</f>
        <v>0.034534468001295775</v>
      </c>
      <c r="K59" s="38">
        <f>AIRFLOW!K27</f>
        <v>2.131096707027466</v>
      </c>
      <c r="L59" s="2"/>
      <c r="M59" s="2"/>
    </row>
    <row r="60" spans="1:13" ht="15.75">
      <c r="A60" s="34">
        <f>AIRFLOW!A28*25.4</f>
        <v>31.75</v>
      </c>
      <c r="B60" s="101">
        <f>AIRFLOW!B28*25.4</f>
        <v>187.46131333333332</v>
      </c>
      <c r="C60" s="102">
        <f>AIRFLOW!C28</f>
        <v>1183.62</v>
      </c>
      <c r="D60" s="103">
        <f>AIRFLOW!D28</f>
        <v>5.541186666666667</v>
      </c>
      <c r="E60" s="104">
        <f>AIRFLOW!E28</f>
        <v>21562</v>
      </c>
      <c r="F60" s="35">
        <f>25.4*AIRFLOW!F28</f>
        <v>194.9583975168794</v>
      </c>
      <c r="G60" s="36">
        <f>AIRFLOW!G28*0.472</f>
        <v>26.828321321906255</v>
      </c>
      <c r="H60" s="35">
        <f>AIRFLOW!H28</f>
        <v>1219.1043780493121</v>
      </c>
      <c r="I60" s="36">
        <f>AIRFLOW!I28</f>
        <v>51.22429048421819</v>
      </c>
      <c r="J60" s="37">
        <f>AIRFLOW!J28</f>
        <v>0.06866526874560079</v>
      </c>
      <c r="K60" s="38">
        <f>AIRFLOW!K28</f>
        <v>4.1998492665102996</v>
      </c>
      <c r="L60" s="2"/>
      <c r="M60" s="2"/>
    </row>
    <row r="61" spans="1:13" ht="15.75">
      <c r="A61" s="34">
        <f>AIRFLOW!A29*25.4</f>
        <v>25.4</v>
      </c>
      <c r="B61" s="101">
        <f>AIRFLOW!B29*25.4</f>
        <v>412.26232000000005</v>
      </c>
      <c r="C61" s="102">
        <f>AIRFLOW!C29</f>
        <v>1189.1466666666668</v>
      </c>
      <c r="D61" s="103">
        <f>AIRFLOW!D29</f>
        <v>5.564216666666667</v>
      </c>
      <c r="E61" s="104">
        <f>AIRFLOW!E29</f>
        <v>21575</v>
      </c>
      <c r="F61" s="35">
        <f>25.4*AIRFLOW!F29</f>
        <v>428.74980354412827</v>
      </c>
      <c r="G61" s="36">
        <f>AIRFLOW!G29*0.472</f>
        <v>25.209348209939318</v>
      </c>
      <c r="H61" s="35">
        <f>AIRFLOW!H29</f>
        <v>1224.7967316166332</v>
      </c>
      <c r="I61" s="36">
        <f>AIRFLOW!I29</f>
        <v>105.8433598210637</v>
      </c>
      <c r="J61" s="37">
        <f>AIRFLOW!J29</f>
        <v>0.1418811793848039</v>
      </c>
      <c r="K61" s="38">
        <f>AIRFLOW!K29</f>
        <v>8.637998406211539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631.9833266666666</v>
      </c>
      <c r="C62" s="102">
        <f>AIRFLOW!C30</f>
        <v>1195.1366666666665</v>
      </c>
      <c r="D62" s="103">
        <f>AIRFLOW!D30</f>
        <v>5.5837433333333335</v>
      </c>
      <c r="E62" s="104">
        <f>AIRFLOW!E30</f>
        <v>21557</v>
      </c>
      <c r="F62" s="35">
        <f>25.4*AIRFLOW!F30</f>
        <v>657.2580466521848</v>
      </c>
      <c r="G62" s="36">
        <f>AIRFLOW!G30*0.472</f>
        <v>23.563914426852268</v>
      </c>
      <c r="H62" s="35">
        <f>AIRFLOW!H30</f>
        <v>1230.9663090354968</v>
      </c>
      <c r="I62" s="36">
        <f>AIRFLOW!I30</f>
        <v>151.65330760886022</v>
      </c>
      <c r="J62" s="37">
        <f>AIRFLOW!J30</f>
        <v>0.20328861609766782</v>
      </c>
      <c r="K62" s="38">
        <f>AIRFLOW!K30</f>
        <v>12.315576790818284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956.86626</v>
      </c>
      <c r="C63" s="102">
        <f>AIRFLOW!C31</f>
        <v>1196.6033333333335</v>
      </c>
      <c r="D63" s="103">
        <f>AIRFLOW!D31</f>
        <v>5.5927533333333335</v>
      </c>
      <c r="E63" s="104">
        <f>AIRFLOW!E31</f>
        <v>21507</v>
      </c>
      <c r="F63" s="35">
        <f>25.4*AIRFLOW!F31</f>
        <v>995.1339258775936</v>
      </c>
      <c r="G63" s="36">
        <f>AIRFLOW!G31*0.472</f>
        <v>21.172626396362418</v>
      </c>
      <c r="H63" s="35">
        <f>AIRFLOW!H31</f>
        <v>1232.4769456878619</v>
      </c>
      <c r="I63" s="36">
        <f>AIRFLOW!I31</f>
        <v>206.34011656371445</v>
      </c>
      <c r="J63" s="37">
        <f>AIRFLOW!J31</f>
        <v>0.2765953305143625</v>
      </c>
      <c r="K63" s="38">
        <f>AIRFLOW!K31</f>
        <v>16.734547396997666</v>
      </c>
      <c r="L63" s="2"/>
      <c r="M63" s="2"/>
    </row>
    <row r="64" spans="1:13" ht="15.75">
      <c r="A64" s="34">
        <f>AIRFLOW!A32*25.4</f>
        <v>15.875</v>
      </c>
      <c r="B64" s="101">
        <f>AIRFLOW!B32*25.4</f>
        <v>1458.032813333333</v>
      </c>
      <c r="C64" s="102">
        <f>AIRFLOW!C32</f>
        <v>1187.35</v>
      </c>
      <c r="D64" s="103">
        <f>AIRFLOW!D32</f>
        <v>5.548193333333334</v>
      </c>
      <c r="E64" s="104">
        <f>AIRFLOW!E32</f>
        <v>21655</v>
      </c>
      <c r="F64" s="35">
        <f>25.4*AIRFLOW!F32</f>
        <v>1516.3434831433522</v>
      </c>
      <c r="G64" s="36">
        <f>AIRFLOW!G32*0.472</f>
        <v>18.0217239086647</v>
      </c>
      <c r="H64" s="35">
        <f>AIRFLOW!H32</f>
        <v>1222.9462017174862</v>
      </c>
      <c r="I64" s="36">
        <f>AIRFLOW!I32</f>
        <v>267.53516366114474</v>
      </c>
      <c r="J64" s="37">
        <f>AIRFLOW!J32</f>
        <v>0.35862622474684286</v>
      </c>
      <c r="K64" s="38">
        <f>AIRFLOW!K32</f>
        <v>21.87257669751776</v>
      </c>
      <c r="L64" s="2"/>
      <c r="M64" s="2"/>
    </row>
    <row r="65" spans="1:13" ht="15.75">
      <c r="A65" s="34">
        <f>AIRFLOW!A33*25.4</f>
        <v>12.7</v>
      </c>
      <c r="B65" s="101">
        <f>AIRFLOW!B33*25.4</f>
        <v>2055.217293333333</v>
      </c>
      <c r="C65" s="102">
        <f>AIRFLOW!C33</f>
        <v>1153.4033333333334</v>
      </c>
      <c r="D65" s="103">
        <f>AIRFLOW!D33</f>
        <v>5.385966666666666</v>
      </c>
      <c r="E65" s="104">
        <f>AIRFLOW!E33</f>
        <v>21966</v>
      </c>
      <c r="F65" s="35">
        <f>25.4*AIRFLOW!F33</f>
        <v>2137.410983271917</v>
      </c>
      <c r="G65" s="36">
        <f>AIRFLOW!G33*0.472</f>
        <v>13.605666867461382</v>
      </c>
      <c r="H65" s="35">
        <f>AIRFLOW!H33</f>
        <v>1187.9818297454733</v>
      </c>
      <c r="I65" s="36">
        <f>AIRFLOW!I33</f>
        <v>284.68489689023323</v>
      </c>
      <c r="J65" s="37">
        <f>AIRFLOW!J33</f>
        <v>0.381615143284495</v>
      </c>
      <c r="K65" s="38">
        <f>AIRFLOW!K33</f>
        <v>23.963078973975687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2638.044</v>
      </c>
      <c r="C66" s="102">
        <f>AIRFLOW!C34</f>
        <v>1082.31</v>
      </c>
      <c r="D66" s="103">
        <f>AIRFLOW!D34</f>
        <v>5.039486666666666</v>
      </c>
      <c r="E66" s="104">
        <f>AIRFLOW!E34</f>
        <v>22786</v>
      </c>
      <c r="F66" s="35">
        <f>25.4*AIRFLOW!F34</f>
        <v>2743.546503936538</v>
      </c>
      <c r="G66" s="36">
        <f>AIRFLOW!G34*0.472</f>
        <v>8.648543799382706</v>
      </c>
      <c r="H66" s="35">
        <f>AIRFLOW!H34</f>
        <v>1114.7571512871962</v>
      </c>
      <c r="I66" s="36">
        <f>AIRFLOW!I34</f>
        <v>232.27856690155753</v>
      </c>
      <c r="J66" s="37">
        <f>AIRFLOW!J34</f>
        <v>0.3113653711817125</v>
      </c>
      <c r="K66" s="38">
        <f>AIRFLOW!K34</f>
        <v>20.836690928113565</v>
      </c>
      <c r="L66" s="2"/>
      <c r="M66" s="2"/>
    </row>
    <row r="67" spans="1:13" ht="15.75">
      <c r="A67" s="34">
        <f>AIRFLOW!A35*25.4</f>
        <v>6.35</v>
      </c>
      <c r="B67" s="101">
        <f>AIRFLOW!B35*25.4</f>
        <v>3111.2713999999996</v>
      </c>
      <c r="C67" s="102">
        <f>AIRFLOW!C35</f>
        <v>989.326</v>
      </c>
      <c r="D67" s="103">
        <f>AIRFLOW!D35</f>
        <v>4.586860000000001</v>
      </c>
      <c r="E67" s="104">
        <f>AIRFLOW!E35</f>
        <v>24107</v>
      </c>
      <c r="F67" s="35">
        <f>25.4*AIRFLOW!F35</f>
        <v>3235.6995456738923</v>
      </c>
      <c r="G67" s="36">
        <f>AIRFLOW!G35*0.472</f>
        <v>4.293104216240775</v>
      </c>
      <c r="H67" s="35">
        <f>AIRFLOW!H35</f>
        <v>1018.9855341393471</v>
      </c>
      <c r="I67" s="36">
        <f>AIRFLOW!I35</f>
        <v>135.98658799596976</v>
      </c>
      <c r="J67" s="37">
        <f>AIRFLOW!J35</f>
        <v>0.18228765146912837</v>
      </c>
      <c r="K67" s="38">
        <f>AIRFLOW!K35</f>
        <v>13.346239223858118</v>
      </c>
      <c r="L67" s="2"/>
      <c r="M67" s="2"/>
    </row>
    <row r="68" spans="1:13" ht="15.75">
      <c r="A68" s="34">
        <f>AIRFLOW!A36*25.4</f>
        <v>0</v>
      </c>
      <c r="B68" s="101">
        <f>AIRFLOW!B36*25.4</f>
        <v>3655.7457999999997</v>
      </c>
      <c r="C68" s="102">
        <f>AIRFLOW!C36</f>
        <v>884.7543333333333</v>
      </c>
      <c r="D68" s="103">
        <f>AIRFLOW!D36</f>
        <v>4.0886700000000005</v>
      </c>
      <c r="E68" s="104">
        <f>AIRFLOW!E36</f>
        <v>26057</v>
      </c>
      <c r="F68" s="35">
        <f>25.4*AIRFLOW!F36</f>
        <v>3801.9489473529184</v>
      </c>
      <c r="G68" s="36">
        <f>AIRFLOW!G36*0.472</f>
        <v>0</v>
      </c>
      <c r="H68" s="35">
        <f>AIRFLOW!H36</f>
        <v>911.2788574582783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286.1695654790317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0.287688707656874</v>
      </c>
      <c r="C74" s="102">
        <f>AIRFLOW!C26</f>
        <v>1165.3166666666666</v>
      </c>
      <c r="D74" s="103">
        <f>AIRFLOW!D26</f>
        <v>5.447053333333334</v>
      </c>
      <c r="E74" s="107">
        <f>AIRFLOW!E26</f>
        <v>21536</v>
      </c>
      <c r="F74" s="41">
        <f>AIRFLOW!F26*(0.07355/0.2952998)</f>
        <v>0.2991941560163656</v>
      </c>
      <c r="G74" s="41">
        <f>AIRFLOW!G26*0.472*(0.001*3600)</f>
        <v>98.54816828246051</v>
      </c>
      <c r="H74" s="40">
        <f>AIRFLOW!H26</f>
        <v>1200.25231928082</v>
      </c>
      <c r="I74" s="42">
        <f>AIRFLOW!I26</f>
        <v>8.183141991867386</v>
      </c>
      <c r="J74" s="43">
        <f>AIRFLOW!J26</f>
        <v>0.01096935923842813</v>
      </c>
      <c r="K74" s="41">
        <f>AIRFLOW!K26</f>
        <v>0.6813321671907602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0.9153739154806969</v>
      </c>
      <c r="C75" s="102">
        <f>AIRFLOW!C27</f>
        <v>1172.9033333333334</v>
      </c>
      <c r="D75" s="103">
        <f>AIRFLOW!D27</f>
        <v>5.48811</v>
      </c>
      <c r="E75" s="107">
        <f>AIRFLOW!E27</f>
        <v>21564</v>
      </c>
      <c r="F75" s="41">
        <f>AIRFLOW!F27*(0.07355/0.2952998)</f>
        <v>0.9519821904455597</v>
      </c>
      <c r="G75" s="41">
        <f>AIRFLOW!G27*0.472*(0.001*3600)</f>
        <v>97.52559774249688</v>
      </c>
      <c r="H75" s="40">
        <f>AIRFLOW!H27</f>
        <v>1208.0664306916904</v>
      </c>
      <c r="I75" s="42">
        <f>AIRFLOW!I27</f>
        <v>25.762713128966652</v>
      </c>
      <c r="J75" s="43">
        <f>AIRFLOW!J27</f>
        <v>0.034534468001295775</v>
      </c>
      <c r="K75" s="41">
        <f>AIRFLOW!K27</f>
        <v>2.131096707027466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1.8382198983315716</v>
      </c>
      <c r="C76" s="102">
        <f>AIRFLOW!C28</f>
        <v>1183.62</v>
      </c>
      <c r="D76" s="103">
        <f>AIRFLOW!D28</f>
        <v>5.541186666666667</v>
      </c>
      <c r="E76" s="107">
        <f>AIRFLOW!E28</f>
        <v>21562</v>
      </c>
      <c r="F76" s="41">
        <f>AIRFLOW!F28*(0.07355/0.2952998)</f>
        <v>1.9117352764147078</v>
      </c>
      <c r="G76" s="41">
        <f>AIRFLOW!G28*0.472*(0.001*3600)</f>
        <v>96.58195675886252</v>
      </c>
      <c r="H76" s="40">
        <f>AIRFLOW!H28</f>
        <v>1219.1043780493121</v>
      </c>
      <c r="I76" s="42">
        <f>AIRFLOW!I28</f>
        <v>51.22429048421819</v>
      </c>
      <c r="J76" s="43">
        <f>AIRFLOW!J28</f>
        <v>0.06866526874560079</v>
      </c>
      <c r="K76" s="41">
        <f>AIRFLOW!K28</f>
        <v>4.1998492665102996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4.042587702396006</v>
      </c>
      <c r="C77" s="102">
        <f>AIRFLOW!C29</f>
        <v>1189.1466666666668</v>
      </c>
      <c r="D77" s="103">
        <f>AIRFLOW!D29</f>
        <v>5.564216666666667</v>
      </c>
      <c r="E77" s="107">
        <f>AIRFLOW!E29</f>
        <v>21575</v>
      </c>
      <c r="F77" s="41">
        <f>AIRFLOW!F29*(0.07355/0.2952998)</f>
        <v>4.2042617021419675</v>
      </c>
      <c r="G77" s="41">
        <f>AIRFLOW!G29*0.472*(0.001*3600)</f>
        <v>90.75365355578154</v>
      </c>
      <c r="H77" s="40">
        <f>AIRFLOW!H29</f>
        <v>1224.7967316166332</v>
      </c>
      <c r="I77" s="42">
        <f>AIRFLOW!I29</f>
        <v>105.8433598210637</v>
      </c>
      <c r="J77" s="43">
        <f>AIRFLOW!J29</f>
        <v>0.1418811793848039</v>
      </c>
      <c r="K77" s="41">
        <f>AIRFLOW!K29</f>
        <v>8.637998406211539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6.197141723992588</v>
      </c>
      <c r="C78" s="102">
        <f>AIRFLOW!C30</f>
        <v>1195.1366666666665</v>
      </c>
      <c r="D78" s="103">
        <f>AIRFLOW!D30</f>
        <v>5.5837433333333335</v>
      </c>
      <c r="E78" s="107">
        <f>AIRFLOW!E30</f>
        <v>21557</v>
      </c>
      <c r="F78" s="41">
        <f>AIRFLOW!F30*(0.07355/0.2952998)</f>
        <v>6.444982157711971</v>
      </c>
      <c r="G78" s="41">
        <f>AIRFLOW!G30*0.472*(0.001*3600)</f>
        <v>84.83009193666817</v>
      </c>
      <c r="H78" s="40">
        <f>AIRFLOW!H30</f>
        <v>1230.9663090354968</v>
      </c>
      <c r="I78" s="42">
        <f>AIRFLOW!I30</f>
        <v>151.65330760886022</v>
      </c>
      <c r="J78" s="43">
        <f>AIRFLOW!J30</f>
        <v>0.20328861609766782</v>
      </c>
      <c r="K78" s="41">
        <f>AIRFLOW!K30</f>
        <v>12.315576790818284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9.38289915875324</v>
      </c>
      <c r="C79" s="102">
        <f>AIRFLOW!C31</f>
        <v>1196.6033333333335</v>
      </c>
      <c r="D79" s="103">
        <f>AIRFLOW!D31</f>
        <v>5.5927533333333335</v>
      </c>
      <c r="E79" s="107">
        <f>AIRFLOW!E31</f>
        <v>21507</v>
      </c>
      <c r="F79" s="41">
        <f>AIRFLOW!F31*(0.07355/0.2952998)</f>
        <v>9.758146635835693</v>
      </c>
      <c r="G79" s="41">
        <f>AIRFLOW!G31*0.472*(0.001*3600)</f>
        <v>76.2214550269047</v>
      </c>
      <c r="H79" s="40">
        <f>AIRFLOW!H31</f>
        <v>1232.4769456878619</v>
      </c>
      <c r="I79" s="42">
        <f>AIRFLOW!I31</f>
        <v>206.34011656371445</v>
      </c>
      <c r="J79" s="43">
        <f>AIRFLOW!J31</f>
        <v>0.2765953305143625</v>
      </c>
      <c r="K79" s="41">
        <f>AIRFLOW!K31</f>
        <v>16.734547396997666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14.297269565822033</v>
      </c>
      <c r="C80" s="102">
        <f>AIRFLOW!C32</f>
        <v>1187.35</v>
      </c>
      <c r="D80" s="103">
        <f>AIRFLOW!D32</f>
        <v>5.548193333333334</v>
      </c>
      <c r="E80" s="107">
        <f>AIRFLOW!E32</f>
        <v>21655</v>
      </c>
      <c r="F80" s="41">
        <f>AIRFLOW!F32*(0.07355/0.2952998)</f>
        <v>14.869055987371441</v>
      </c>
      <c r="G80" s="41">
        <f>AIRFLOW!G32*0.472*(0.001*3600)</f>
        <v>64.87820607119292</v>
      </c>
      <c r="H80" s="40">
        <f>AIRFLOW!H32</f>
        <v>1222.9462017174862</v>
      </c>
      <c r="I80" s="42">
        <f>AIRFLOW!I32</f>
        <v>267.53516366114474</v>
      </c>
      <c r="J80" s="43">
        <f>AIRFLOW!J32</f>
        <v>0.35862622474684286</v>
      </c>
      <c r="K80" s="41">
        <f>AIRFLOW!K32</f>
        <v>21.87257669751776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20.153178577612763</v>
      </c>
      <c r="C81" s="102">
        <f>AIRFLOW!C33</f>
        <v>1153.4033333333334</v>
      </c>
      <c r="D81" s="103">
        <f>AIRFLOW!D33</f>
        <v>5.385966666666666</v>
      </c>
      <c r="E81" s="107">
        <f>AIRFLOW!E33</f>
        <v>21966</v>
      </c>
      <c r="F81" s="41">
        <f>AIRFLOW!F33*(0.07355/0.2952998)</f>
        <v>20.95915861517785</v>
      </c>
      <c r="G81" s="41">
        <f>AIRFLOW!G33*0.472*(0.001*3600)</f>
        <v>48.98040072286098</v>
      </c>
      <c r="H81" s="40">
        <f>AIRFLOW!H33</f>
        <v>1187.9818297454733</v>
      </c>
      <c r="I81" s="42">
        <f>AIRFLOW!I33</f>
        <v>284.68489689023323</v>
      </c>
      <c r="J81" s="43">
        <f>AIRFLOW!J33</f>
        <v>0.381615143284495</v>
      </c>
      <c r="K81" s="41">
        <f>AIRFLOW!K33</f>
        <v>23.963078973975687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25.86829723555519</v>
      </c>
      <c r="C82" s="102">
        <f>AIRFLOW!C34</f>
        <v>1082.31</v>
      </c>
      <c r="D82" s="103">
        <f>AIRFLOW!D34</f>
        <v>5.039486666666666</v>
      </c>
      <c r="E82" s="107">
        <f>AIRFLOW!E34</f>
        <v>22786</v>
      </c>
      <c r="F82" s="41">
        <f>AIRFLOW!F34*(0.07355/0.2952998)</f>
        <v>26.90284030266313</v>
      </c>
      <c r="G82" s="41">
        <f>AIRFLOW!G34*0.472*(0.001*3600)</f>
        <v>31.134757677777742</v>
      </c>
      <c r="H82" s="40">
        <f>AIRFLOW!H34</f>
        <v>1114.7571512871962</v>
      </c>
      <c r="I82" s="42">
        <f>AIRFLOW!I34</f>
        <v>232.27856690155753</v>
      </c>
      <c r="J82" s="43">
        <f>AIRFLOW!J34</f>
        <v>0.3113653711817125</v>
      </c>
      <c r="K82" s="41">
        <f>AIRFLOW!K34</f>
        <v>20.836690928113565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30.508700141347877</v>
      </c>
      <c r="C83" s="102">
        <f>AIRFLOW!C35</f>
        <v>989.326</v>
      </c>
      <c r="D83" s="103">
        <f>AIRFLOW!D35</f>
        <v>4.586860000000001</v>
      </c>
      <c r="E83" s="107">
        <f>AIRFLOW!E35</f>
        <v>24107</v>
      </c>
      <c r="F83" s="41">
        <f>AIRFLOW!F35*(0.07355/0.2952998)</f>
        <v>31.728825452662328</v>
      </c>
      <c r="G83" s="41">
        <f>AIRFLOW!G35*0.472*(0.001*3600)</f>
        <v>15.45517517846679</v>
      </c>
      <c r="H83" s="40">
        <f>AIRFLOW!H35</f>
        <v>1018.9855341393471</v>
      </c>
      <c r="I83" s="42">
        <f>AIRFLOW!I35</f>
        <v>135.98658799596976</v>
      </c>
      <c r="J83" s="43">
        <f>AIRFLOW!J35</f>
        <v>0.18228765146912837</v>
      </c>
      <c r="K83" s="41">
        <f>AIRFLOW!K35</f>
        <v>13.346239223858118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35.847741346252185</v>
      </c>
      <c r="C84" s="102">
        <f>AIRFLOW!C36</f>
        <v>884.7543333333333</v>
      </c>
      <c r="D84" s="103">
        <f>AIRFLOW!D36</f>
        <v>4.0886700000000005</v>
      </c>
      <c r="E84" s="107">
        <f>AIRFLOW!E36</f>
        <v>26057</v>
      </c>
      <c r="F84" s="41">
        <f>AIRFLOW!F36*(0.07355/0.2952998)</f>
        <v>37.281389334117044</v>
      </c>
      <c r="G84" s="41">
        <f>AIRFLOW!G36*0.472*(0.001*3600)</f>
        <v>0</v>
      </c>
      <c r="H84" s="40">
        <f>AIRFLOW!H36</f>
        <v>911.2788574582783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286.1695654790317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-719100623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